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78" firstSheet="3" activeTab="9"/>
  </bookViews>
  <sheets>
    <sheet name="一般公共预算收入表" sheetId="1" r:id="rId1"/>
    <sheet name="一般公共预算支出表" sheetId="2" r:id="rId2"/>
    <sheet name="本级一般公共预算支出表" sheetId="3" r:id="rId3"/>
    <sheet name="本级一般公共预算基本支出表" sheetId="4" r:id="rId4"/>
    <sheet name="一般公共预算税收返还和转移支付表" sheetId="5" r:id="rId5"/>
    <sheet name="政府一般债务限额和余额情况表" sheetId="6" r:id="rId6"/>
    <sheet name="一般公共预算三公经费预算" sheetId="7" r:id="rId7"/>
    <sheet name="政府性基金收入表" sheetId="8" r:id="rId8"/>
    <sheet name="政府性基金支出表 " sheetId="19" r:id="rId9"/>
    <sheet name="本级政府性基金支出表" sheetId="9" r:id="rId10"/>
    <sheet name="政府性基金转移支付表" sheetId="10" r:id="rId11"/>
    <sheet name="政府专项债务限额和余额情况表" sheetId="11" r:id="rId12"/>
    <sheet name="国有资本经营预算收入表" sheetId="12" r:id="rId13"/>
    <sheet name="国有资本经营预算支出表 " sheetId="20" r:id="rId14"/>
    <sheet name="本级国有资本经营预算支出表" sheetId="13" r:id="rId15"/>
    <sheet name="对下安排转移支付的应当公开国有资本经营预算转移支付表" sheetId="21" r:id="rId16"/>
    <sheet name="社会保险基金收入表" sheetId="14" r:id="rId17"/>
    <sheet name="社会保险基金支出表" sheetId="15" r:id="rId18"/>
    <sheet name="专项转移支付分项目公开表" sheetId="18" r:id="rId19"/>
    <sheet name="专项转移支付分地区公开表" sheetId="22" r:id="rId20"/>
  </sheets>
  <definedNames>
    <definedName name="_xlnm._FilterDatabase" localSheetId="2" hidden="1">本级一般公共预算支出表!$4:$1249</definedName>
    <definedName name="_xlnm.Print_Titles" localSheetId="2">本级一般公共预算支出表!$4:$4</definedName>
    <definedName name="_xlnm.Print_Area" localSheetId="10">政府性基金转移支付表!$A$1:$I$22</definedName>
    <definedName name="_xlnm.Print_Area" localSheetId="15">对下安排转移支付的应当公开国有资本经营预算转移支付表!$A$1:$I$22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<sst xmlns="http://schemas.openxmlformats.org/spreadsheetml/2006/main" count="2100" uniqueCount="1342">
  <si>
    <t>表一</t>
  </si>
  <si>
    <t>长治市上党区二○二二年一般公共预算收入表</t>
  </si>
  <si>
    <t>单位：万元</t>
  </si>
  <si>
    <t>收入项目</t>
  </si>
  <si>
    <t>上年完成数</t>
  </si>
  <si>
    <t>2022年预算数</t>
  </si>
  <si>
    <t>为上年完成数%</t>
  </si>
  <si>
    <t>备注</t>
  </si>
  <si>
    <t>一、税收收入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</si>
  <si>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增值税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</si>
  <si>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企业所得税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</si>
  <si>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个人所得税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</si>
  <si>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资源税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</si>
  <si>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城市维护建设税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</si>
  <si>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房产税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</si>
  <si>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印花税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</si>
  <si>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城镇土地使用税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</si>
  <si>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土地增值税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</si>
  <si>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车船税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</si>
  <si>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耕地占用税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</si>
  <si>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契税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</si>
  <si>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烟叶税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</si>
  <si>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环境保护税</t>
    </r>
  </si>
  <si>
    <t>二、非税收入</t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</si>
  <si>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专项收入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</si>
  <si>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行政事业性收费收入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</si>
  <si>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</si>
  <si>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国有资本经营收入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</si>
  <si>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国有资源（资产）有偿使用收入</t>
    </r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</si>
  <si>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</si>
  <si>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</si>
  <si>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</si>
  <si>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</si>
  <si>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</si>
  <si>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转移性收入</t>
  </si>
  <si>
    <t xml:space="preserve">  上级补助收入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</si>
  <si>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</si>
  <si>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</si>
  <si>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</si>
  <si>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</si>
  <si>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</si>
  <si>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增值税“五五分享税”收返还收入</t>
  </si>
  <si>
    <t xml:space="preserve">    一般性转移支付收入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</si>
  <si>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</si>
  <si>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</si>
  <si>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</si>
  <si>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</si>
  <si>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固定数额补助收入</t>
  </si>
  <si>
    <t xml:space="preserve">      革命老区转移支付收入</t>
  </si>
  <si>
    <t xml:space="preserve">      欠发达地区转移支付收入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</si>
  <si>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</si>
  <si>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</si>
  <si>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</si>
  <si>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</si>
  <si>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</si>
  <si>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</si>
  <si>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</si>
  <si>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</si>
  <si>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</si>
  <si>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</si>
  <si>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</si>
  <si>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</si>
  <si>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</si>
  <si>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</si>
  <si>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</si>
  <si>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</si>
  <si>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</si>
  <si>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</si>
  <si>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</si>
  <si>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</si>
  <si>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</si>
  <si>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</si>
  <si>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</si>
  <si>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上年结余收入</t>
  </si>
  <si>
    <t xml:space="preserve">  调入资金</t>
  </si>
  <si>
    <t xml:space="preserve">    从政府性基金预算调入</t>
  </si>
  <si>
    <t xml:space="preserve">    从国有资本经营预算调入</t>
  </si>
  <si>
    <t xml:space="preserve">    从其他资金调入</t>
  </si>
  <si>
    <t xml:space="preserve">  地方政府一般债务收入</t>
  </si>
  <si>
    <t xml:space="preserve">  地方政府一般债务转贷收入</t>
  </si>
  <si>
    <t xml:space="preserve">  接受其他地区援助收入</t>
  </si>
  <si>
    <t xml:space="preserve">  动用预算稳定调节基金</t>
  </si>
  <si>
    <t>收入总计</t>
  </si>
  <si>
    <t>表二</t>
  </si>
  <si>
    <t>长治市上党区二○二二年一般公共预算支出表</t>
  </si>
  <si>
    <t>上年
完成数</t>
  </si>
  <si>
    <t>一、一般公共服务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</si>
  <si>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</si>
  <si>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</si>
  <si>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</si>
  <si>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</si>
  <si>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</si>
  <si>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</si>
  <si>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</si>
  <si>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</si>
  <si>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</si>
  <si>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</si>
  <si>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</si>
  <si>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</si>
  <si>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</si>
  <si>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</si>
  <si>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</si>
  <si>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</si>
  <si>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</si>
  <si>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</si>
  <si>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</si>
  <si>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</si>
  <si>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</si>
  <si>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二十三、债务付息支出</t>
  </si>
  <si>
    <t>二十四、债务发行费用支出</t>
  </si>
  <si>
    <t>二十五、其他支出</t>
  </si>
  <si>
    <t>公共财政预算支出合计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</si>
  <si>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上解支出</t>
    </r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</si>
  <si>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调出资金</t>
    </r>
  </si>
  <si>
    <t xml:space="preserve">  年终结余</t>
  </si>
  <si>
    <t xml:space="preserve">  地方政府一般债务还本支出</t>
  </si>
  <si>
    <t xml:space="preserve">  安排预算稳定调节基金</t>
  </si>
  <si>
    <t xml:space="preserve">  补充预算周转金</t>
  </si>
  <si>
    <t>公共财政预算支出总计</t>
  </si>
  <si>
    <t>表三</t>
  </si>
  <si>
    <t>长治市上党区二○二二年一般公共预算本级支出表</t>
  </si>
  <si>
    <t>支出项目</t>
  </si>
  <si>
    <t>增、减100%</t>
  </si>
  <si>
    <t>一、一般公共服务支出</t>
  </si>
  <si>
    <t xml:space="preserve">   人大事务</t>
  </si>
  <si>
    <t xml:space="preserve">      行政运行</t>
  </si>
  <si>
    <t xml:space="preserve">   政协事务</t>
  </si>
  <si>
    <t xml:space="preserve">      一般行政管理事务</t>
  </si>
  <si>
    <t xml:space="preserve">   政府办公厅（室）及相关机构事务</t>
  </si>
  <si>
    <t xml:space="preserve">      机关服务</t>
  </si>
  <si>
    <t xml:space="preserve">   发展与改革事务</t>
  </si>
  <si>
    <t xml:space="preserve">      人大会议</t>
  </si>
  <si>
    <t xml:space="preserve">   统计信息事务</t>
  </si>
  <si>
    <t xml:space="preserve">      人大立法</t>
  </si>
  <si>
    <t xml:space="preserve">   财政事务</t>
  </si>
  <si>
    <t xml:space="preserve">      人大监督</t>
  </si>
  <si>
    <t xml:space="preserve">   税收事务</t>
  </si>
  <si>
    <t xml:space="preserve">      人大代表履职能力提升</t>
  </si>
  <si>
    <t xml:space="preserve">   审计事务</t>
  </si>
  <si>
    <t xml:space="preserve">      代表工作</t>
  </si>
  <si>
    <t xml:space="preserve">   海关事务</t>
  </si>
  <si>
    <t xml:space="preserve">      人大信访工作</t>
  </si>
  <si>
    <t xml:space="preserve">   人力资源事务</t>
  </si>
  <si>
    <t xml:space="preserve">      事业运行</t>
  </si>
  <si>
    <t xml:space="preserve">   纪检监察事务</t>
  </si>
  <si>
    <t xml:space="preserve">      其他人大事务支出</t>
  </si>
  <si>
    <t xml:space="preserve">   商贸事务</t>
  </si>
  <si>
    <t xml:space="preserve">   知识产权事务</t>
  </si>
  <si>
    <t xml:space="preserve">   民族事务</t>
  </si>
  <si>
    <t xml:space="preserve">   港澳台事务</t>
  </si>
  <si>
    <t xml:space="preserve">   档案事务</t>
  </si>
  <si>
    <t xml:space="preserve">      政协会议</t>
  </si>
  <si>
    <t xml:space="preserve">   民主党派及工商联事务</t>
  </si>
  <si>
    <t xml:space="preserve">      委员视察</t>
  </si>
  <si>
    <t xml:space="preserve">   群众团体事务</t>
  </si>
  <si>
    <t xml:space="preserve">      参政议政</t>
  </si>
  <si>
    <t xml:space="preserve">   党委办公厅（室）及相关机构事务</t>
  </si>
  <si>
    <t xml:space="preserve">   组织事务</t>
  </si>
  <si>
    <t xml:space="preserve">      其他政协事务支出</t>
  </si>
  <si>
    <t xml:space="preserve">   宣传事务</t>
  </si>
  <si>
    <t xml:space="preserve">   统战事务</t>
  </si>
  <si>
    <t xml:space="preserve">   对外联络事务</t>
  </si>
  <si>
    <t xml:space="preserve">   其他共产党事务支出</t>
  </si>
  <si>
    <t xml:space="preserve">   网信事务</t>
  </si>
  <si>
    <t xml:space="preserve">      专项服务</t>
  </si>
  <si>
    <t xml:space="preserve">   市场监督管理事务</t>
  </si>
  <si>
    <t xml:space="preserve">      专项业务活动</t>
  </si>
  <si>
    <t xml:space="preserve">   其他一般公共服务支出</t>
  </si>
  <si>
    <t xml:space="preserve">      政务公开审批</t>
  </si>
  <si>
    <t xml:space="preserve">      信访事务</t>
  </si>
  <si>
    <t xml:space="preserve">   对外合作与交流</t>
  </si>
  <si>
    <t xml:space="preserve">      参事事务</t>
  </si>
  <si>
    <t xml:space="preserve">   其他外交支出</t>
  </si>
  <si>
    <t xml:space="preserve">      其他政府办公厅（室）及相关机构事务支出</t>
  </si>
  <si>
    <t xml:space="preserve">   国防动员</t>
  </si>
  <si>
    <t xml:space="preserve">   其他国防支出</t>
  </si>
  <si>
    <t xml:space="preserve">   武装警察部队</t>
  </si>
  <si>
    <t xml:space="preserve">   公安</t>
  </si>
  <si>
    <t xml:space="preserve">      战略规划与实施</t>
  </si>
  <si>
    <t xml:space="preserve">   国家安全</t>
  </si>
  <si>
    <t xml:space="preserve">      日常经济运行调节</t>
  </si>
  <si>
    <t xml:space="preserve">   检察</t>
  </si>
  <si>
    <t xml:space="preserve">      社会事业发展规划</t>
  </si>
  <si>
    <t xml:space="preserve">   法院</t>
  </si>
  <si>
    <t xml:space="preserve">      经济体制改革研究</t>
  </si>
  <si>
    <t xml:space="preserve">   司法</t>
  </si>
  <si>
    <t xml:space="preserve">      物价管理</t>
  </si>
  <si>
    <t xml:space="preserve">   监狱</t>
  </si>
  <si>
    <t xml:space="preserve">   强制隔离戒毒</t>
  </si>
  <si>
    <t xml:space="preserve">      其他发展与改革事务支出</t>
  </si>
  <si>
    <t xml:space="preserve">   国家保密</t>
  </si>
  <si>
    <t xml:space="preserve">   缉私警察</t>
  </si>
  <si>
    <t xml:space="preserve">   其他公共安全支出</t>
  </si>
  <si>
    <t xml:space="preserve">   教育管理事务</t>
  </si>
  <si>
    <t xml:space="preserve">      信息事务</t>
  </si>
  <si>
    <t xml:space="preserve">   普通教育</t>
  </si>
  <si>
    <t xml:space="preserve">      专项统计业务</t>
  </si>
  <si>
    <t xml:space="preserve">   职业教育</t>
  </si>
  <si>
    <t xml:space="preserve">      统计管理</t>
  </si>
  <si>
    <t xml:space="preserve">   成人教育</t>
  </si>
  <si>
    <t xml:space="preserve">      专项普查活动</t>
  </si>
  <si>
    <t xml:space="preserve">   广播电视教育</t>
  </si>
  <si>
    <t xml:space="preserve">      统计抽样调查</t>
  </si>
  <si>
    <t xml:space="preserve">   留学教育</t>
  </si>
  <si>
    <t xml:space="preserve">   特殊教育</t>
  </si>
  <si>
    <t xml:space="preserve">      其他统计信息事务支出</t>
  </si>
  <si>
    <t xml:space="preserve">   进修及培训</t>
  </si>
  <si>
    <t xml:space="preserve">   教育费附加安排的支出</t>
  </si>
  <si>
    <t xml:space="preserve">   其他教育支出</t>
  </si>
  <si>
    <t xml:space="preserve">   科学技术管理事务</t>
  </si>
  <si>
    <t xml:space="preserve">      预算改革业务</t>
  </si>
  <si>
    <t xml:space="preserve">   基础研究</t>
  </si>
  <si>
    <t xml:space="preserve">      财政国库业务</t>
  </si>
  <si>
    <t xml:space="preserve">   应用研究</t>
  </si>
  <si>
    <t xml:space="preserve">      财政监察</t>
  </si>
  <si>
    <t xml:space="preserve">   技术研究与开发</t>
  </si>
  <si>
    <t xml:space="preserve">      信息化建设</t>
  </si>
  <si>
    <t xml:space="preserve">   科技条件与服务</t>
  </si>
  <si>
    <t xml:space="preserve">      财政委托业务支出</t>
  </si>
  <si>
    <t xml:space="preserve">   社会科学</t>
  </si>
  <si>
    <t xml:space="preserve">   科学技术普及</t>
  </si>
  <si>
    <t xml:space="preserve">      其他财政事务支出</t>
  </si>
  <si>
    <t xml:space="preserve">   科技交流与合作</t>
  </si>
  <si>
    <t xml:space="preserve">   科技重大项目</t>
  </si>
  <si>
    <t xml:space="preserve">   其他科学技术支出</t>
  </si>
  <si>
    <t xml:space="preserve">   文化和旅游</t>
  </si>
  <si>
    <t xml:space="preserve">   文物</t>
  </si>
  <si>
    <t xml:space="preserve">      税收业务</t>
  </si>
  <si>
    <t xml:space="preserve">   体育</t>
  </si>
  <si>
    <t xml:space="preserve">   新闻出版电影</t>
  </si>
  <si>
    <t xml:space="preserve">      其他税收事务支出</t>
  </si>
  <si>
    <t xml:space="preserve">   广播电视</t>
  </si>
  <si>
    <t xml:space="preserve">   其他文化旅游体育与传媒支出</t>
  </si>
  <si>
    <t xml:space="preserve">   人力资源和社会保障管理事务</t>
  </si>
  <si>
    <t xml:space="preserve">   民政管理事务</t>
  </si>
  <si>
    <t xml:space="preserve">      审计业务</t>
  </si>
  <si>
    <t xml:space="preserve">   补充全国社会保障基金</t>
  </si>
  <si>
    <t xml:space="preserve">      审计管理</t>
  </si>
  <si>
    <t xml:space="preserve">   行政事业单位养老支出</t>
  </si>
  <si>
    <t xml:space="preserve">   企业改革补助</t>
  </si>
  <si>
    <t xml:space="preserve">   就业补助</t>
  </si>
  <si>
    <t xml:space="preserve">      其他审计事务支出</t>
  </si>
  <si>
    <t xml:space="preserve">   抚恤</t>
  </si>
  <si>
    <t xml:space="preserve">   退役安置</t>
  </si>
  <si>
    <t xml:space="preserve">   社会福利</t>
  </si>
  <si>
    <t xml:space="preserve">   残疾人事业</t>
  </si>
  <si>
    <t xml:space="preserve">   红十字事业</t>
  </si>
  <si>
    <t xml:space="preserve">      缉私办案</t>
  </si>
  <si>
    <t xml:space="preserve">   最低生活保障</t>
  </si>
  <si>
    <t xml:space="preserve">      口岸管理</t>
  </si>
  <si>
    <t xml:space="preserve">   临时救助</t>
  </si>
  <si>
    <t xml:space="preserve">   特困人员救助供养</t>
  </si>
  <si>
    <t xml:space="preserve">      海关关务</t>
  </si>
  <si>
    <t xml:space="preserve">   补充道路交通事故社会救助基金</t>
  </si>
  <si>
    <t xml:space="preserve">      关税征管</t>
  </si>
  <si>
    <t xml:space="preserve">   其他生活救助</t>
  </si>
  <si>
    <t xml:space="preserve">      海关监管</t>
  </si>
  <si>
    <t xml:space="preserve">   财政对基本养老保险基金的补助</t>
  </si>
  <si>
    <t xml:space="preserve">      检验检疫</t>
  </si>
  <si>
    <t xml:space="preserve">   财政对其他社会保险基金的补助</t>
  </si>
  <si>
    <t xml:space="preserve">   退役军人管理事务</t>
  </si>
  <si>
    <t xml:space="preserve">      其他海关事务支出</t>
  </si>
  <si>
    <t xml:space="preserve">   财政代缴社会保险费支出</t>
  </si>
  <si>
    <t xml:space="preserve">   其他社会保障和就业支出</t>
  </si>
  <si>
    <t xml:space="preserve">   卫生健康管理事务</t>
  </si>
  <si>
    <t xml:space="preserve">   公立医院</t>
  </si>
  <si>
    <t xml:space="preserve">      大案要案查处</t>
  </si>
  <si>
    <t xml:space="preserve">   基层医疗卫生机构</t>
  </si>
  <si>
    <t xml:space="preserve">      派驻派出机构</t>
  </si>
  <si>
    <t xml:space="preserve">   公共卫生</t>
  </si>
  <si>
    <t xml:space="preserve">      巡视工作</t>
  </si>
  <si>
    <t xml:space="preserve">   中医药</t>
  </si>
  <si>
    <t xml:space="preserve">   计划生育事务</t>
  </si>
  <si>
    <t xml:space="preserve">      其他纪检监察事务支出</t>
  </si>
  <si>
    <t xml:space="preserve">   行政事业单位医疗</t>
  </si>
  <si>
    <t xml:space="preserve">   财政对基本医疗保险基金的补助</t>
  </si>
  <si>
    <t xml:space="preserve">   医疗救助</t>
  </si>
  <si>
    <t xml:space="preserve">   优抚对象医疗</t>
  </si>
  <si>
    <t xml:space="preserve">   医疗保障管理事务</t>
  </si>
  <si>
    <t xml:space="preserve">      对外贸易管理</t>
  </si>
  <si>
    <t xml:space="preserve">   老龄卫生健康事务</t>
  </si>
  <si>
    <t xml:space="preserve">      国际经济合作</t>
  </si>
  <si>
    <t xml:space="preserve">   其他卫生健康支出</t>
  </si>
  <si>
    <t xml:space="preserve">      外资管理</t>
  </si>
  <si>
    <t xml:space="preserve">      国内贸易管理</t>
  </si>
  <si>
    <t xml:space="preserve">   环境保护管理事务</t>
  </si>
  <si>
    <t xml:space="preserve">      招商引资</t>
  </si>
  <si>
    <t xml:space="preserve">   环境监测与监察</t>
  </si>
  <si>
    <t xml:space="preserve">   污染防治</t>
  </si>
  <si>
    <t xml:space="preserve">      其他商贸事务支出</t>
  </si>
  <si>
    <t xml:space="preserve">   自然生态保护</t>
  </si>
  <si>
    <t xml:space="preserve">   天然林保护</t>
  </si>
  <si>
    <t xml:space="preserve">   退耕还林还草</t>
  </si>
  <si>
    <t xml:space="preserve">   风沙荒漠治理</t>
  </si>
  <si>
    <t xml:space="preserve">   退牧还草</t>
  </si>
  <si>
    <t xml:space="preserve">      专利审批</t>
  </si>
  <si>
    <t xml:space="preserve">   已垦草原退耕还草</t>
  </si>
  <si>
    <t xml:space="preserve">      国家知识产权战略</t>
  </si>
  <si>
    <t xml:space="preserve">   能源节约利用</t>
  </si>
  <si>
    <t xml:space="preserve">      国际组织专项活动</t>
  </si>
  <si>
    <t xml:space="preserve">   污染减排</t>
  </si>
  <si>
    <t xml:space="preserve">      知识产权宏观管理</t>
  </si>
  <si>
    <t xml:space="preserve">   可再生能源</t>
  </si>
  <si>
    <t xml:space="preserve">      商标管理</t>
  </si>
  <si>
    <t xml:space="preserve">   循环经济</t>
  </si>
  <si>
    <t xml:space="preserve">      原产地地理标志管理</t>
  </si>
  <si>
    <t xml:space="preserve">   能源管理事务</t>
  </si>
  <si>
    <t xml:space="preserve">   其他节能环保支出</t>
  </si>
  <si>
    <t xml:space="preserve">      其他知识产权事务支出</t>
  </si>
  <si>
    <t xml:space="preserve">   城乡社区管理事务</t>
  </si>
  <si>
    <t xml:space="preserve">   城乡社区规划与管理</t>
  </si>
  <si>
    <t xml:space="preserve">   城乡社区公共设施</t>
  </si>
  <si>
    <t xml:space="preserve">   城乡社区环境卫生</t>
  </si>
  <si>
    <t xml:space="preserve">      民族工作专项</t>
  </si>
  <si>
    <t xml:space="preserve">   建设市场管理与监督</t>
  </si>
  <si>
    <t xml:space="preserve">   其他城乡社区支出</t>
  </si>
  <si>
    <t xml:space="preserve">      其他民族事务支出</t>
  </si>
  <si>
    <t xml:space="preserve">   农业农村</t>
  </si>
  <si>
    <t xml:space="preserve">   林业和草原</t>
  </si>
  <si>
    <t xml:space="preserve">   水利</t>
  </si>
  <si>
    <t xml:space="preserve">   扶贫</t>
  </si>
  <si>
    <t xml:space="preserve">      港澳事务</t>
  </si>
  <si>
    <t xml:space="preserve">   农村综合改革</t>
  </si>
  <si>
    <t xml:space="preserve">      台湾事务</t>
  </si>
  <si>
    <t xml:space="preserve">   普惠金融发展支出</t>
  </si>
  <si>
    <t xml:space="preserve">   目标价格补贴</t>
  </si>
  <si>
    <t xml:space="preserve">      其他港澳台事务支出</t>
  </si>
  <si>
    <t xml:space="preserve">   其他农林水支出</t>
  </si>
  <si>
    <t xml:space="preserve">   公路水路运输</t>
  </si>
  <si>
    <t xml:space="preserve">   铁路运输</t>
  </si>
  <si>
    <t xml:space="preserve">   民用航空运输</t>
  </si>
  <si>
    <t xml:space="preserve">      档案馆</t>
  </si>
  <si>
    <t xml:space="preserve">   成品油价格改革对交通运输的补贴</t>
  </si>
  <si>
    <t xml:space="preserve">      其他档案事务支出</t>
  </si>
  <si>
    <t xml:space="preserve">   邮政业支出</t>
  </si>
  <si>
    <t xml:space="preserve">   车辆购置税支出</t>
  </si>
  <si>
    <t xml:space="preserve">   其他交通运输支出</t>
  </si>
  <si>
    <t xml:space="preserve">   资源勘探开发</t>
  </si>
  <si>
    <t xml:space="preserve">   制造业</t>
  </si>
  <si>
    <t xml:space="preserve">   建筑业</t>
  </si>
  <si>
    <t xml:space="preserve">      其他民主党派及工商联事务支出</t>
  </si>
  <si>
    <t xml:space="preserve">   工业和信息产业监管</t>
  </si>
  <si>
    <t xml:space="preserve">   国有资产监管</t>
  </si>
  <si>
    <t xml:space="preserve">   支持中小企业发展和管理支出</t>
  </si>
  <si>
    <t xml:space="preserve">   其他资源勘探工业信息等支出</t>
  </si>
  <si>
    <t xml:space="preserve">      工会事务</t>
  </si>
  <si>
    <t xml:space="preserve">   商业流通事务</t>
  </si>
  <si>
    <t xml:space="preserve">   涉外发展服务支出</t>
  </si>
  <si>
    <t xml:space="preserve">      其他群众团体事务支出</t>
  </si>
  <si>
    <t xml:space="preserve">   其他商业服务业等支出</t>
  </si>
  <si>
    <t xml:space="preserve">   金融部门行政支出</t>
  </si>
  <si>
    <t xml:space="preserve">   金融发展支出</t>
  </si>
  <si>
    <t xml:space="preserve">   其他金融支出</t>
  </si>
  <si>
    <t xml:space="preserve">      专项业务</t>
  </si>
  <si>
    <t xml:space="preserve">   一般公共服务</t>
  </si>
  <si>
    <t xml:space="preserve">      其他党委办公厅（室）及相关机构事务支出</t>
  </si>
  <si>
    <t xml:space="preserve">   教育</t>
  </si>
  <si>
    <t xml:space="preserve">   文化体育与传媒</t>
  </si>
  <si>
    <t xml:space="preserve">   医疗卫生</t>
  </si>
  <si>
    <t xml:space="preserve">   节能环保</t>
  </si>
  <si>
    <t xml:space="preserve">   农业</t>
  </si>
  <si>
    <t xml:space="preserve">      公务员事务</t>
  </si>
  <si>
    <t xml:space="preserve">   交通运输</t>
  </si>
  <si>
    <t xml:space="preserve">   住房保障</t>
  </si>
  <si>
    <t xml:space="preserve">      其他组织事务支出</t>
  </si>
  <si>
    <t xml:space="preserve">   其他支出</t>
  </si>
  <si>
    <t xml:space="preserve">   自然资源事务</t>
  </si>
  <si>
    <t xml:space="preserve">   气象事务</t>
  </si>
  <si>
    <t xml:space="preserve">   其他自然资源海洋气象等支出</t>
  </si>
  <si>
    <t xml:space="preserve">      宣传管理</t>
  </si>
  <si>
    <t xml:space="preserve">   保障性安居工程支出</t>
  </si>
  <si>
    <t xml:space="preserve">      其他宣传事务支出</t>
  </si>
  <si>
    <t xml:space="preserve">   住房改革支出</t>
  </si>
  <si>
    <t xml:space="preserve">   城乡社区住宅</t>
  </si>
  <si>
    <t xml:space="preserve">   粮油事务</t>
  </si>
  <si>
    <t xml:space="preserve">   物资事务</t>
  </si>
  <si>
    <t xml:space="preserve">      宗教事务</t>
  </si>
  <si>
    <t xml:space="preserve">   能源储备</t>
  </si>
  <si>
    <t xml:space="preserve">      华侨事务</t>
  </si>
  <si>
    <t xml:space="preserve">   粮油储备</t>
  </si>
  <si>
    <t xml:space="preserve">   重要商品储备</t>
  </si>
  <si>
    <t xml:space="preserve">      其他统战事务支出</t>
  </si>
  <si>
    <t xml:space="preserve">   应急管理事务</t>
  </si>
  <si>
    <t xml:space="preserve">   消防事务</t>
  </si>
  <si>
    <t xml:space="preserve">   森林消防事务</t>
  </si>
  <si>
    <t xml:space="preserve">   煤矿安全</t>
  </si>
  <si>
    <t xml:space="preserve">   地震事务</t>
  </si>
  <si>
    <t xml:space="preserve">      其他对外联络事务支出</t>
  </si>
  <si>
    <t xml:space="preserve">   自然灾害防治</t>
  </si>
  <si>
    <t xml:space="preserve">   自然灾害救灾及恢复重建支出</t>
  </si>
  <si>
    <t xml:space="preserve">   其他灾害防治及应急管理支出</t>
  </si>
  <si>
    <t xml:space="preserve">   地方政府一般债务付息支出</t>
  </si>
  <si>
    <t xml:space="preserve">      其他共产党事务支出</t>
  </si>
  <si>
    <t xml:space="preserve">   地方政府一般债务发行费用支出</t>
  </si>
  <si>
    <t xml:space="preserve">   年初预留</t>
  </si>
  <si>
    <t xml:space="preserve">      信息安全事务</t>
  </si>
  <si>
    <t xml:space="preserve">      其他网信事务支出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</si>
  <si>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</si>
  <si>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</si>
  <si>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</si>
  <si>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</si>
  <si>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</si>
  <si>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</si>
  <si>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</si>
  <si>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</si>
  <si>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</si>
  <si>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  国家赔偿费用支出</t>
  </si>
  <si>
    <t xml:space="preserve">      其他一般公共服务支出</t>
  </si>
  <si>
    <t xml:space="preserve">    对外宣传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</si>
  <si>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</si>
  <si>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</si>
  <si>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</si>
  <si>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</si>
  <si>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</si>
  <si>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</si>
  <si>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</si>
  <si>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  武装警察部队</t>
  </si>
  <si>
    <t xml:space="preserve">      其他武装警察部队支出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</si>
  <si>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</si>
  <si>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</si>
  <si>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</si>
  <si>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</si>
  <si>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</si>
  <si>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  安全业务</t>
  </si>
  <si>
    <t xml:space="preserve">      其他国家安全支出</t>
  </si>
  <si>
    <t xml:space="preserve">      “两房”建设</t>
  </si>
  <si>
    <t xml:space="preserve">      检查监督</t>
  </si>
  <si>
    <t xml:space="preserve">      其他检察支出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</si>
  <si>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</si>
  <si>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</si>
  <si>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</si>
  <si>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</si>
  <si>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</si>
  <si>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</si>
  <si>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</si>
  <si>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</si>
  <si>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</si>
  <si>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</si>
  <si>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</si>
  <si>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</si>
  <si>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</si>
  <si>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</si>
  <si>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</si>
  <si>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</si>
  <si>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</si>
  <si>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</si>
  <si>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</si>
  <si>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</si>
  <si>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  保密技术</t>
  </si>
  <si>
    <t xml:space="preserve">      保密管理</t>
  </si>
  <si>
    <t xml:space="preserve">      其他国家保密支出</t>
  </si>
  <si>
    <t xml:space="preserve">      缉私业务</t>
  </si>
  <si>
    <t xml:space="preserve">      其他缉私警察支出</t>
  </si>
  <si>
    <t xml:space="preserve">      国家司法救助支出</t>
  </si>
  <si>
    <t xml:space="preserve">      其他公共安全支出</t>
  </si>
  <si>
    <t xml:space="preserve">      其他教育管理事务支出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</si>
  <si>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</si>
  <si>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</si>
  <si>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</si>
  <si>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</si>
  <si>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</si>
  <si>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</si>
  <si>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</si>
  <si>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</si>
  <si>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</si>
  <si>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</si>
  <si>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</si>
  <si>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</si>
  <si>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</si>
  <si>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</si>
  <si>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</si>
  <si>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</si>
  <si>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  广播电视学校</t>
  </si>
  <si>
    <t xml:space="preserve">      教育电视台</t>
  </si>
  <si>
    <t xml:space="preserve">      其他广播电视教育支出</t>
  </si>
  <si>
    <t xml:space="preserve">      出国留学教育</t>
  </si>
  <si>
    <t xml:space="preserve">      来华留学教育</t>
  </si>
  <si>
    <t xml:space="preserve">      其他留学教育支出</t>
  </si>
  <si>
    <t xml:space="preserve">      特殊学校教育</t>
  </si>
  <si>
    <t xml:space="preserve">      工读学校教育</t>
  </si>
  <si>
    <t xml:space="preserve">      其他特殊教育支出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</si>
  <si>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</si>
  <si>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</si>
  <si>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</si>
  <si>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</si>
  <si>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</si>
  <si>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</si>
  <si>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</si>
  <si>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</si>
  <si>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</si>
  <si>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</si>
  <si>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</si>
  <si>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  其他科学技术管理事务支出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</si>
  <si>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</si>
  <si>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</si>
  <si>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</si>
  <si>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</si>
  <si>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</si>
  <si>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</si>
  <si>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</si>
  <si>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</si>
  <si>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</si>
  <si>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</si>
  <si>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</si>
  <si>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</si>
  <si>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</si>
  <si>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</si>
  <si>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</si>
  <si>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</si>
  <si>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</si>
  <si>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</si>
  <si>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</si>
  <si>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</si>
  <si>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</si>
  <si>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</si>
  <si>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</si>
  <si>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</si>
  <si>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</si>
  <si>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</si>
  <si>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</si>
  <si>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</si>
  <si>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</si>
  <si>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</si>
  <si>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  科技重大专项</t>
  </si>
  <si>
    <t xml:space="preserve">      重点研发计划</t>
  </si>
  <si>
    <t xml:space="preserve">      其他科技重大项目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</si>
  <si>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</si>
  <si>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</si>
  <si>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</si>
  <si>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</si>
  <si>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</si>
  <si>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</si>
  <si>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</si>
  <si>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</si>
  <si>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</si>
  <si>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</si>
  <si>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</si>
  <si>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</si>
  <si>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</si>
  <si>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</si>
  <si>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</si>
  <si>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</si>
  <si>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</si>
  <si>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</si>
  <si>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</si>
  <si>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</si>
  <si>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</si>
  <si>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</si>
  <si>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</si>
  <si>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</si>
  <si>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</si>
  <si>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</si>
  <si>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</si>
  <si>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</si>
  <si>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</si>
  <si>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</si>
  <si>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</si>
  <si>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</si>
  <si>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</si>
  <si>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</si>
  <si>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</si>
  <si>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</si>
  <si>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</si>
  <si>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</si>
  <si>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</si>
  <si>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</si>
  <si>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</si>
  <si>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</si>
  <si>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</si>
  <si>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</si>
  <si>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</si>
  <si>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</si>
  <si>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</si>
  <si>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</si>
  <si>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</si>
  <si>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</si>
  <si>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</si>
  <si>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</si>
  <si>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</si>
  <si>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</si>
  <si>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</si>
  <si>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</si>
  <si>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  用一般公共预算补充基金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</si>
  <si>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</si>
  <si>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</si>
  <si>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</si>
  <si>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</si>
  <si>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</si>
  <si>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</si>
  <si>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</si>
  <si>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</si>
  <si>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</si>
  <si>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</si>
  <si>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</si>
  <si>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</si>
  <si>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</si>
  <si>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</si>
  <si>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</si>
  <si>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</si>
  <si>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</si>
  <si>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</si>
  <si>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</si>
  <si>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</si>
  <si>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</si>
  <si>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</si>
  <si>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</si>
  <si>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</si>
  <si>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</si>
  <si>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</si>
  <si>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</si>
  <si>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</si>
  <si>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</si>
  <si>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</si>
  <si>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</si>
  <si>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</si>
  <si>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</si>
  <si>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</si>
  <si>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</si>
  <si>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</si>
  <si>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</si>
  <si>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</si>
  <si>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</si>
  <si>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</si>
  <si>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</si>
  <si>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</si>
  <si>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</si>
  <si>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</si>
  <si>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</si>
  <si>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</si>
  <si>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  其他红十字事业支出</t>
  </si>
  <si>
    <t xml:space="preserve">      城市最低生活保障金支出</t>
  </si>
  <si>
    <t xml:space="preserve">      农村最低生活保障金支出</t>
  </si>
  <si>
    <t xml:space="preserve">      临时救助支出</t>
  </si>
  <si>
    <t xml:space="preserve">      流浪乞讨人员救助支出</t>
  </si>
  <si>
    <t xml:space="preserve">      城市特困人员救助供养支出</t>
  </si>
  <si>
    <t xml:space="preserve">      农村特困人员救助供养支出</t>
  </si>
  <si>
    <t xml:space="preserve">      交强险增值税补助基金支出</t>
  </si>
  <si>
    <t xml:space="preserve">      交强险罚款收入补助基金支出</t>
  </si>
  <si>
    <t xml:space="preserve">      其他城市生活救助</t>
  </si>
  <si>
    <t xml:space="preserve">      其他农村生活救助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</si>
  <si>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</si>
  <si>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</si>
  <si>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</si>
  <si>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</si>
  <si>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</si>
  <si>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</si>
  <si>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  拥军优属</t>
  </si>
  <si>
    <t xml:space="preserve">      部队供应</t>
  </si>
  <si>
    <t xml:space="preserve">      其他退役军人事务管理支出</t>
  </si>
  <si>
    <t xml:space="preserve">      财政代缴城乡居民基本养老保险费支出</t>
  </si>
  <si>
    <t xml:space="preserve">      财政代缴其他社会保险费支出</t>
  </si>
  <si>
    <t xml:space="preserve">      其他卫生健康管理事务支出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</si>
  <si>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</si>
  <si>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</si>
  <si>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</si>
  <si>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</si>
  <si>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</si>
  <si>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</si>
  <si>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</si>
  <si>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</si>
  <si>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</si>
  <si>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</si>
  <si>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</si>
  <si>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</si>
  <si>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</si>
  <si>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</si>
  <si>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</si>
  <si>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</si>
  <si>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</si>
  <si>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</si>
  <si>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</si>
  <si>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</si>
  <si>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</si>
  <si>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</si>
  <si>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</si>
  <si>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</si>
  <si>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</si>
  <si>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</si>
  <si>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</si>
  <si>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</si>
  <si>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  中医（民族医）药专项</t>
  </si>
  <si>
    <t xml:space="preserve">      其他中医药支出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</si>
  <si>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</si>
  <si>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</si>
  <si>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</si>
  <si>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</si>
  <si>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</si>
  <si>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</si>
  <si>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</si>
  <si>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</si>
  <si>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</si>
  <si>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</si>
  <si>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  城乡医疗救助</t>
  </si>
  <si>
    <t xml:space="preserve">      疾病应急救助</t>
  </si>
  <si>
    <t xml:space="preserve">      其他医疗救助支出</t>
  </si>
  <si>
    <t xml:space="preserve">      优抚对象医疗补助</t>
  </si>
  <si>
    <t xml:space="preserve">      其他优抚对象医疗支出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</si>
  <si>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</si>
  <si>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</si>
  <si>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</si>
  <si>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</si>
  <si>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</si>
  <si>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</si>
  <si>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</si>
  <si>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</si>
  <si>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</si>
  <si>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</si>
  <si>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</si>
  <si>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</si>
  <si>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</si>
  <si>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</si>
  <si>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</si>
  <si>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</si>
  <si>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</si>
  <si>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</si>
  <si>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</si>
  <si>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</si>
  <si>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</si>
  <si>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</si>
  <si>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</si>
  <si>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</si>
  <si>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</si>
  <si>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</si>
  <si>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</si>
  <si>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</si>
  <si>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</si>
  <si>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</si>
  <si>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</si>
  <si>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</si>
  <si>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</si>
  <si>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</si>
  <si>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</si>
  <si>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</si>
  <si>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</si>
  <si>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  京津风沙源治理工程建设</t>
  </si>
  <si>
    <t xml:space="preserve">      其他风沙荒漠治理支出</t>
  </si>
  <si>
    <t xml:space="preserve">      退牧还草工程建设</t>
  </si>
  <si>
    <t xml:space="preserve">      其他退牧还草支出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</si>
  <si>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</si>
  <si>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</si>
  <si>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</si>
  <si>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</si>
  <si>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</si>
  <si>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</si>
  <si>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</si>
  <si>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</si>
  <si>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</si>
  <si>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</si>
  <si>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</si>
  <si>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</si>
  <si>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</si>
  <si>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</si>
  <si>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</si>
  <si>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</si>
  <si>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</si>
  <si>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  小城镇基础设施建设</t>
  </si>
  <si>
    <t xml:space="preserve">      其他城乡社区公共设施支出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</si>
  <si>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</si>
  <si>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</si>
  <si>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</si>
  <si>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</si>
  <si>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</si>
  <si>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</si>
  <si>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</si>
  <si>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</si>
  <si>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</si>
  <si>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</si>
  <si>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</si>
  <si>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</si>
  <si>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</si>
  <si>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</si>
  <si>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</si>
  <si>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</si>
  <si>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</si>
  <si>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</si>
  <si>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</si>
  <si>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</si>
  <si>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</si>
  <si>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</si>
  <si>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</si>
  <si>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</si>
  <si>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</si>
  <si>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</si>
  <si>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</si>
  <si>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</si>
  <si>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</si>
  <si>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</si>
  <si>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</si>
  <si>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</si>
  <si>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</si>
  <si>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</si>
  <si>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</si>
  <si>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</si>
  <si>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</si>
  <si>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</si>
  <si>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</si>
  <si>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</si>
  <si>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</si>
  <si>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</si>
  <si>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</si>
  <si>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</si>
  <si>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</si>
  <si>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</si>
  <si>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</si>
  <si>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</si>
  <si>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</si>
  <si>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</si>
  <si>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</si>
  <si>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</si>
  <si>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</si>
  <si>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</si>
  <si>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</si>
  <si>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</si>
  <si>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</si>
  <si>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</si>
  <si>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</si>
  <si>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</si>
  <si>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</si>
  <si>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</si>
  <si>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</si>
  <si>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</si>
  <si>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</si>
  <si>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</si>
  <si>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</si>
  <si>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</si>
  <si>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</si>
  <si>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</si>
  <si>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</si>
  <si>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</si>
  <si>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</si>
  <si>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</si>
  <si>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</si>
  <si>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  支持农村金融机构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</si>
  <si>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</si>
  <si>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</si>
  <si>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</si>
  <si>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</si>
  <si>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  棉花目标价格补贴</t>
  </si>
  <si>
    <t xml:space="preserve">      其他目标价格补贴</t>
  </si>
  <si>
    <t xml:space="preserve">      化解其他公益性乡村债务支出</t>
  </si>
  <si>
    <t xml:space="preserve">      其他农林水支出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</si>
  <si>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</si>
  <si>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</si>
  <si>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</si>
  <si>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</si>
  <si>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</si>
  <si>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</si>
  <si>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</si>
  <si>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</si>
  <si>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</si>
  <si>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</si>
  <si>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</si>
  <si>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</si>
  <si>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</si>
  <si>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</si>
  <si>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</si>
  <si>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</si>
  <si>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</si>
  <si>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</si>
  <si>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</si>
  <si>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</si>
  <si>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</si>
  <si>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</si>
  <si>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</si>
  <si>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</si>
  <si>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</si>
  <si>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</si>
  <si>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</si>
  <si>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</si>
  <si>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</si>
  <si>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</si>
  <si>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  邮政普遍服务与特殊服务</t>
  </si>
  <si>
    <t xml:space="preserve">      其他邮政业支出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</si>
  <si>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</si>
  <si>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</si>
  <si>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</si>
  <si>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</si>
  <si>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  公共交通运营补助</t>
  </si>
  <si>
    <t xml:space="preserve">      其他交通运输支出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</si>
  <si>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</si>
  <si>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</si>
  <si>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</si>
  <si>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</si>
  <si>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</si>
  <si>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</si>
  <si>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</si>
  <si>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</si>
  <si>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</si>
  <si>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</si>
  <si>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</si>
  <si>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</si>
  <si>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</si>
  <si>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</si>
  <si>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</si>
  <si>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</si>
  <si>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</si>
  <si>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</si>
  <si>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  其他建筑业支出</t>
  </si>
  <si>
    <t xml:space="preserve">      战备应急</t>
  </si>
  <si>
    <t xml:space="preserve">      专用通信</t>
  </si>
  <si>
    <t xml:space="preserve">      无线电监管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</si>
  <si>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</si>
  <si>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</si>
  <si>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</si>
  <si>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</si>
  <si>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</si>
  <si>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</si>
  <si>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</si>
  <si>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</si>
  <si>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</si>
  <si>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</si>
  <si>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</si>
  <si>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</si>
  <si>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</si>
  <si>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</si>
  <si>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</si>
  <si>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</si>
  <si>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</si>
  <si>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</si>
  <si>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</si>
  <si>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</si>
  <si>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  外商投资环境建设补助资金</t>
  </si>
  <si>
    <t xml:space="preserve">      其他涉外发展服务支出</t>
  </si>
  <si>
    <t xml:space="preserve">      服务业基础设施建设</t>
  </si>
  <si>
    <t xml:space="preserve">      其他商业服务业等支出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</si>
  <si>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</si>
  <si>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</si>
  <si>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</si>
  <si>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</si>
  <si>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</si>
  <si>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</si>
  <si>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</si>
  <si>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</si>
  <si>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</si>
  <si>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</si>
  <si>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</si>
  <si>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</si>
  <si>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</si>
  <si>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</si>
  <si>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</si>
  <si>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</si>
  <si>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</si>
  <si>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</si>
  <si>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</si>
  <si>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</si>
  <si>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  重点企业贷款贴息</t>
  </si>
  <si>
    <t xml:space="preserve">      其他金融支出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</si>
  <si>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</si>
  <si>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</si>
  <si>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</si>
  <si>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</si>
  <si>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</si>
  <si>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</si>
  <si>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</si>
  <si>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</si>
  <si>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</si>
  <si>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</si>
  <si>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</si>
  <si>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</si>
  <si>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</si>
  <si>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</si>
  <si>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</si>
  <si>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</si>
  <si>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</si>
  <si>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</si>
  <si>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</si>
  <si>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</si>
  <si>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</si>
  <si>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</si>
  <si>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</si>
  <si>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</si>
  <si>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</si>
  <si>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</si>
  <si>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</si>
  <si>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</si>
  <si>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</si>
  <si>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</si>
  <si>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</si>
  <si>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</si>
  <si>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</si>
  <si>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</si>
  <si>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</si>
  <si>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</si>
  <si>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</si>
  <si>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</si>
  <si>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</si>
  <si>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</si>
  <si>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</si>
  <si>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</si>
  <si>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</si>
  <si>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  住房公积金</t>
  </si>
  <si>
    <t xml:space="preserve">      提租补贴</t>
  </si>
  <si>
    <t xml:space="preserve">      购房补贴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</si>
  <si>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</si>
  <si>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</si>
  <si>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</si>
  <si>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</si>
  <si>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</si>
  <si>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</si>
  <si>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</si>
  <si>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</si>
  <si>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</si>
  <si>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</si>
  <si>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</si>
  <si>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</si>
  <si>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</si>
  <si>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</si>
  <si>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</si>
  <si>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其他粮油事务支出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</si>
  <si>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</si>
  <si>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</si>
  <si>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</si>
  <si>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</si>
  <si>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</si>
  <si>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</si>
  <si>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</si>
  <si>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</si>
  <si>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</si>
  <si>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</si>
  <si>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</si>
  <si>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</si>
  <si>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</si>
  <si>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</si>
  <si>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</si>
  <si>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</si>
  <si>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</si>
  <si>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</si>
  <si>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</si>
  <si>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</si>
  <si>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</si>
  <si>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</si>
  <si>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</si>
  <si>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</si>
  <si>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</si>
  <si>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</si>
  <si>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</si>
  <si>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</si>
  <si>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  消防应急救援</t>
  </si>
  <si>
    <t xml:space="preserve">      其他消防事务支出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</si>
  <si>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</si>
  <si>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</si>
  <si>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</si>
  <si>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</si>
  <si>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</si>
  <si>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</si>
  <si>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</si>
  <si>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</si>
  <si>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</si>
  <si>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</si>
  <si>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</si>
  <si>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</si>
  <si>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</si>
  <si>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</si>
  <si>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</si>
  <si>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</si>
  <si>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</si>
  <si>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</si>
  <si>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</si>
  <si>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</si>
  <si>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</si>
  <si>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</si>
  <si>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支          出           合           计</t>
  </si>
  <si>
    <t>表四</t>
  </si>
  <si>
    <t>长治市上党区二○二二年一般公共预算本级基本支出分经济科目表</t>
  </si>
  <si>
    <t>经济科目名称</t>
  </si>
  <si>
    <t>总计</t>
  </si>
  <si>
    <t>一、机关工资福利支出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</si>
  <si>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工资奖金津补贴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</si>
  <si>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社会保障缴费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</si>
  <si>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住房公积金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</si>
  <si>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其他工资福利支出</t>
    </r>
  </si>
  <si>
    <t>二、机关商品和服务支出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</si>
  <si>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办公经费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</si>
  <si>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会议费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</si>
  <si>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培训费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</si>
  <si>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专用材料购置费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</si>
  <si>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委托业务费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</si>
  <si>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公务接待费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</si>
  <si>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公务用车运行维护费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</si>
  <si>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维修(护)费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</si>
  <si>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其他商品和服务支出</t>
    </r>
  </si>
  <si>
    <t>三、机关资本性支出（一）</t>
  </si>
  <si>
    <t>　设备购置</t>
  </si>
  <si>
    <t>　大型修缮</t>
  </si>
  <si>
    <t>　其他资本性支出</t>
  </si>
  <si>
    <t>四、对事业单位经常性补助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</si>
  <si>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工资福利支出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</si>
  <si>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商品和服务支出</t>
    </r>
  </si>
  <si>
    <t>五、对事业单位资本性补助</t>
  </si>
  <si>
    <t>　资本性支出（一）</t>
  </si>
  <si>
    <t>六、对个人和家庭的补助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</si>
  <si>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社会福利和救助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</si>
  <si>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离退休费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</si>
  <si>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其他对个人和家庭的补助</t>
    </r>
  </si>
  <si>
    <t>表五</t>
  </si>
  <si>
    <t>长治市上党区二○二二年一般公共预算税收返还和转移支付表</t>
  </si>
  <si>
    <t>项目</t>
  </si>
  <si>
    <t>上年决算（执行)数</t>
  </si>
  <si>
    <t>预算数</t>
  </si>
  <si>
    <t xml:space="preserve">      增值税五五分享税收返还收入</t>
  </si>
  <si>
    <t xml:space="preserve">      贫困地区转移支付收入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</si>
  <si>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</si>
  <si>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</si>
  <si>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</si>
  <si>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</si>
  <si>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</si>
  <si>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</si>
  <si>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</si>
  <si>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</si>
  <si>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</si>
  <si>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</si>
  <si>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</si>
  <si>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</si>
  <si>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</si>
  <si>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</si>
  <si>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</si>
  <si>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</si>
  <si>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</si>
  <si>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</si>
  <si>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</si>
  <si>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</si>
  <si>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</si>
  <si>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>表六</t>
  </si>
  <si>
    <t>长治市上党区2021年政府一般债务限额和余额情况表</t>
  </si>
  <si>
    <t>单位:万元</t>
  </si>
  <si>
    <t xml:space="preserve">地区名称
</t>
  </si>
  <si>
    <t>一般债务限额</t>
  </si>
  <si>
    <t>一般债务余额</t>
  </si>
  <si>
    <t>专项债务限额</t>
  </si>
  <si>
    <t>专项债务余额</t>
  </si>
  <si>
    <t>上党区</t>
  </si>
  <si>
    <t>表七</t>
  </si>
  <si>
    <t>2022年三公经费预算表</t>
  </si>
  <si>
    <t>2021年预算数</t>
  </si>
  <si>
    <t>增减变动情况情况</t>
  </si>
  <si>
    <t>合计</t>
  </si>
  <si>
    <t>公务接待费</t>
  </si>
  <si>
    <t>公务用车运行维护费</t>
  </si>
  <si>
    <t>公务出国出境费</t>
  </si>
  <si>
    <t>公务用车购置费</t>
  </si>
  <si>
    <t>表八</t>
  </si>
  <si>
    <t>长治市上党区二○二二年政府性基金收入表</t>
  </si>
  <si>
    <t>2022年
预算数</t>
  </si>
  <si>
    <t>一、国有土地收益基金收入</t>
  </si>
  <si>
    <t>二、农业土地开发资金收入</t>
  </si>
  <si>
    <t>三、国有土地使用权出让收入</t>
  </si>
  <si>
    <t>四、城市基础设施配套费收入</t>
  </si>
  <si>
    <t>五、污水处理费收入</t>
  </si>
  <si>
    <t>六、其他政府性基金收入</t>
  </si>
  <si>
    <t xml:space="preserve">  政府性基金转移收入</t>
  </si>
  <si>
    <t xml:space="preserve">     政府性基金补助收入</t>
  </si>
  <si>
    <t xml:space="preserve">     政府性基金上解收入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</si>
  <si>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</si>
  <si>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</si>
  <si>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</si>
  <si>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政府性基金收入总计</t>
  </si>
  <si>
    <t>表九</t>
  </si>
  <si>
    <t>长治市上党区二○二二年政府性基金支出表</t>
  </si>
  <si>
    <t>政府性基金支出合计</t>
  </si>
  <si>
    <t>一、文化旅游体育与传媒支出</t>
  </si>
  <si>
    <t xml:space="preserve">   国家电影事业发展专项资金安排的支出</t>
  </si>
  <si>
    <t xml:space="preserve">      资助国产影片放映</t>
  </si>
  <si>
    <t xml:space="preserve">   旅游发展基金支出</t>
  </si>
  <si>
    <t xml:space="preserve">      地方旅游开发项目补助</t>
  </si>
  <si>
    <t>二、社会保障和就业支出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</si>
  <si>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</si>
  <si>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</si>
  <si>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</si>
  <si>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>三、节能环保支出</t>
  </si>
  <si>
    <t>四、城乡社区支出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</si>
  <si>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</si>
  <si>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</si>
  <si>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</si>
  <si>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</si>
  <si>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</si>
  <si>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</si>
  <si>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</si>
  <si>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国有土地收益基金安排的支出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</si>
  <si>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</si>
  <si>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</si>
  <si>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</si>
  <si>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  城市环境卫生</t>
  </si>
  <si>
    <t xml:space="preserve">      其他城市基础设施配套费安排的支出</t>
  </si>
  <si>
    <t>五、农林水支出</t>
  </si>
  <si>
    <t xml:space="preserve">    国家重大水利工程建设基金安排的支出</t>
  </si>
  <si>
    <t xml:space="preserve">      其他重大水利工程建设基金支出</t>
  </si>
  <si>
    <t>六、交通运输支出</t>
  </si>
  <si>
    <t>七、资源勘探工业信息等支出</t>
  </si>
  <si>
    <t>八、其他支出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</si>
  <si>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</si>
  <si>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</si>
  <si>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</si>
  <si>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</si>
  <si>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</si>
  <si>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</si>
  <si>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</si>
  <si>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</si>
  <si>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</si>
  <si>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</si>
  <si>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</si>
  <si>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用于城乡医疗救助的彩票公益金支出</t>
  </si>
  <si>
    <t xml:space="preserve">      用于其他社会公益事业的彩票公益金支出</t>
  </si>
  <si>
    <t>九、债务付息支出</t>
  </si>
  <si>
    <t xml:space="preserve">      海南省高等级公路车辆通行附加费债务付息支出</t>
  </si>
  <si>
    <t xml:space="preserve">      港口建设费债务付息支出</t>
  </si>
  <si>
    <t xml:space="preserve">      国家电影事业发展专项资金债务付息支出</t>
  </si>
  <si>
    <t xml:space="preserve">      国有土地使用权出让金债务付息支出</t>
  </si>
  <si>
    <t xml:space="preserve">      其他地方自行试点项目收益专项债券付息支出</t>
  </si>
  <si>
    <t>十、债务发行费用支出</t>
  </si>
  <si>
    <t xml:space="preserve">      国有土地使用权出让金债务发行费用支出</t>
  </si>
  <si>
    <t xml:space="preserve">      其他地方自行试点项目收益专项债务发行费用支出</t>
  </si>
  <si>
    <t xml:space="preserve">      其他政府性基金债务发行费用支出</t>
  </si>
  <si>
    <t>十一、抗疫特别国债安排的支出</t>
  </si>
  <si>
    <t xml:space="preserve">    基础设施建设</t>
  </si>
  <si>
    <t xml:space="preserve">      其他基础设施建设</t>
  </si>
  <si>
    <t xml:space="preserve">    抗疫相关支出</t>
  </si>
  <si>
    <t>表十</t>
  </si>
  <si>
    <t>207</t>
  </si>
  <si>
    <t>20707</t>
  </si>
  <si>
    <t>20709</t>
  </si>
  <si>
    <t>208</t>
  </si>
  <si>
    <t>20822</t>
  </si>
  <si>
    <t xml:space="preserve">   大中型水库移民后期扶持基金支出</t>
  </si>
  <si>
    <t>20823</t>
  </si>
  <si>
    <t xml:space="preserve">   小型水库移民扶助基金安排的支出</t>
  </si>
  <si>
    <t>212</t>
  </si>
  <si>
    <t>21208</t>
  </si>
  <si>
    <t xml:space="preserve">   国有土地使用权出让收入安排的支出</t>
  </si>
  <si>
    <t>21210</t>
  </si>
  <si>
    <t xml:space="preserve">   国有土地收益基金安排的支出</t>
  </si>
  <si>
    <t>21211</t>
  </si>
  <si>
    <t xml:space="preserve">   农业土地开发资金安排的支出</t>
  </si>
  <si>
    <t>21213</t>
  </si>
  <si>
    <t xml:space="preserve">   城市基础设施配套费安排的支出</t>
  </si>
  <si>
    <t>21214</t>
  </si>
  <si>
    <t xml:space="preserve">   污水处理费安排的支出</t>
  </si>
  <si>
    <t>213</t>
  </si>
  <si>
    <t>21369</t>
  </si>
  <si>
    <t xml:space="preserve">   国家重大水利工程建设基金安排的支出</t>
  </si>
  <si>
    <t>229</t>
  </si>
  <si>
    <t>22904</t>
  </si>
  <si>
    <t xml:space="preserve">   其他政府性基金及对应专项债务收入安排的支出</t>
  </si>
  <si>
    <t>22908</t>
  </si>
  <si>
    <t xml:space="preserve">   彩票发行销售机构业务费安排的支出</t>
  </si>
  <si>
    <t>22960</t>
  </si>
  <si>
    <t xml:space="preserve">   彩票公益金安排的支出</t>
  </si>
  <si>
    <t>232</t>
  </si>
  <si>
    <t>233</t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</si>
  <si>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</si>
  <si>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</si>
  <si>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</si>
  <si>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</si>
  <si>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</si>
  <si>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</si>
  <si>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</si>
  <si>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</si>
  <si>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</si>
  <si>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支出总计</t>
  </si>
  <si>
    <t>表十一</t>
  </si>
  <si>
    <t>说明：2022年我区政府性基金年初预算不涉及对下转移支付。</t>
  </si>
  <si>
    <t>表十二</t>
  </si>
  <si>
    <t>长治市上党区2021年政府专项债务限额和余额情况表</t>
  </si>
  <si>
    <t>表十三</t>
  </si>
  <si>
    <t>长治市上党区二○二二年国有资本经营预算收入表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</si>
  <si>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目</t>
    </r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</si>
  <si>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</si>
  <si>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</si>
  <si>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</si>
  <si>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</si>
  <si>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</si>
  <si>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收 入 合 计</t>
  </si>
  <si>
    <t>国有资本经营预算转移支付收入</t>
  </si>
  <si>
    <t>上年结转</t>
  </si>
  <si>
    <t>收 入 总 计</t>
  </si>
  <si>
    <t>表十四</t>
  </si>
  <si>
    <t>长治市上党区二○二二年国有资本经营预算支出表</t>
  </si>
  <si>
    <t xml:space="preserve">国有资本经营预算支出 </t>
  </si>
  <si>
    <t xml:space="preserve">    解决历史遗留问题及改革成本支出</t>
  </si>
  <si>
    <t xml:space="preserve">       “三供一业”移交补助支出</t>
  </si>
  <si>
    <t xml:space="preserve">       国有企业退休人员社会化管理补助支出</t>
  </si>
  <si>
    <t xml:space="preserve">       其他解决历史遗留问题及改革成本支出</t>
  </si>
  <si>
    <t xml:space="preserve">    国有企业资本金注入</t>
  </si>
  <si>
    <t xml:space="preserve">    国有企业政策性补贴</t>
  </si>
  <si>
    <t xml:space="preserve">    金融国有资本经营预算支出</t>
  </si>
  <si>
    <t xml:space="preserve">    其他国有资本经营预算支出</t>
  </si>
  <si>
    <t xml:space="preserve">       其他国有资本经营预算支出</t>
  </si>
  <si>
    <t>支 出 合 计</t>
  </si>
  <si>
    <t>国有资本经营预算转移支付支出</t>
  </si>
  <si>
    <t>国有资本经营预算调出资金</t>
  </si>
  <si>
    <t>上解支出</t>
  </si>
  <si>
    <t>结转下年</t>
  </si>
  <si>
    <t>支 出 总 计</t>
  </si>
  <si>
    <t>表十五</t>
  </si>
  <si>
    <t>长治市上党区二○二一年本级国有资本经营预算支出表</t>
  </si>
  <si>
    <t>表十六</t>
  </si>
  <si>
    <t>说明：2022年我区国有资本经营年初预算不涉及对下转移支付。</t>
  </si>
  <si>
    <t>表十七</t>
  </si>
  <si>
    <t>长治市上党区二○二二年社会保险基金预算收入表</t>
  </si>
  <si>
    <r>
      <rPr>
        <sz val="12"/>
        <color rgb="FF000000"/>
        <rFont val="宋体"/>
        <charset val="134"/>
      </rPr>
      <t>项</t>
    </r>
    <r>
      <rPr>
        <sz val="12"/>
        <color rgb="FF000000"/>
        <rFont val="宋体"/>
        <charset val="134"/>
      </rPr>
      <t xml:space="preserve">        </t>
    </r>
    <r>
      <rPr>
        <sz val="12"/>
        <color rgb="FF000000"/>
        <rFont val="宋体"/>
        <charset val="134"/>
      </rPr>
      <t>目</t>
    </r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</si>
  <si>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</si>
  <si>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</si>
  <si>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</si>
  <si>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</si>
  <si>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</si>
  <si>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</si>
  <si>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</si>
  <si>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</si>
  <si>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收入</t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</si>
  <si>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其中： 1、保险费收入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</si>
  <si>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2、利息收入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</si>
  <si>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3、财政补贴收入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</si>
  <si>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4、委托投资收益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</si>
  <si>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5、其他收入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</si>
  <si>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6、转移收入</t>
    </r>
  </si>
  <si>
    <t>表十八</t>
  </si>
  <si>
    <t xml:space="preserve"> 长治市上党区二○二二年社会保险基金预算支出表</t>
  </si>
  <si>
    <t>支出</t>
  </si>
  <si>
    <r>
      <rPr>
        <sz val="12"/>
        <color rgb="FF000000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其中： 1、社会保险待遇支出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</si>
  <si>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2、其他支出</t>
    </r>
  </si>
  <si>
    <r>
      <rPr>
        <sz val="12"/>
        <color rgb="FF000000"/>
        <rFont val="宋体"/>
        <charset val="134"/>
      </rPr>
      <t xml:space="preserve">           </t>
    </r>
    <r>
      <rPr>
        <sz val="12"/>
        <color rgb="FF000000"/>
        <rFont val="宋体"/>
        <charset val="134"/>
      </rPr>
      <t>3、转移支出</t>
    </r>
  </si>
  <si>
    <t>表十九</t>
  </si>
  <si>
    <t>长治市上党区二○二二年专项转移支付分项目公开表</t>
  </si>
  <si>
    <t>项　　　目</t>
  </si>
  <si>
    <t>山西省财政厅关于提前下达2022年两新组织联合党组织和党建工作指导员工作经费的通知</t>
  </si>
  <si>
    <t>山西省财政厅关于提前下达2022年党员教育培训专项经费的通知</t>
  </si>
  <si>
    <t>山西省财政厅关于提前下达2022年农村财会人员培训经费的通知</t>
  </si>
  <si>
    <t xml:space="preserve">山西省财政厅关于提前下达2022年古建筑日常养护省级经费的通知 </t>
  </si>
  <si>
    <t xml:space="preserve">山西省财政厅关于提前下达2022年文物看护人员省级经费的通知 </t>
  </si>
  <si>
    <t xml:space="preserve">山西省财政厅关于提前下达2022年度群众文化惠民工程经费预算（市县部分）的通知  </t>
  </si>
  <si>
    <t>山西省财政厅关于提前下达2022年乡镇（公社）老放映员省级补助资金的通知</t>
  </si>
  <si>
    <t>山西省财政厅关于提前下达2022年省级财政社会养老服务体系建设项目补助资金预算指标的通知</t>
  </si>
  <si>
    <t xml:space="preserve">山西省财政厅关于提前下达2022年中央财政重大传染病防控经费预算的通知 </t>
  </si>
  <si>
    <t xml:space="preserve">山西省财政厅关于提前下达2022年省级建设中医药强省专项补助资金的通知  </t>
  </si>
  <si>
    <t>提前下达2022年省级冬季清洁取暖专项资金</t>
  </si>
  <si>
    <t>山西省财政厅关于提前下达 2022 年农村综合改革转移支付的通知</t>
  </si>
  <si>
    <t>山西省财政厅关于提前下达2022年中央土地指标跨省域调剂收入安排的支出预算的通知</t>
  </si>
  <si>
    <t>山西省财政厅关于提前下达2022年省级中小企业发展专项资金的通知</t>
  </si>
  <si>
    <t xml:space="preserve">山西省财政厅关于提前下达2022年省级地质灾害治理专项资金预算的通知  </t>
  </si>
  <si>
    <t>关于提前下达2021-2022年度省级猪肉活体储备补贴费用的通知</t>
  </si>
  <si>
    <t>表二十</t>
  </si>
  <si>
    <t>长治市上党区二○二二年专项转移支付分地区公开表</t>
  </si>
  <si>
    <t>说明：我区年初预算不涉及专项转移支付分地区安排。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</si>
</sst>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_ * #,##0_ ;_ * \-#,##0_ ;_ * &quot;-&quot;??_ ;_ @_ "/>
    <numFmt numFmtId="178" formatCode="0_);[Red]\(0\)"/>
    <numFmt numFmtId="179" formatCode="0_ "/>
    <numFmt numFmtId="180" formatCode="#,##0.00_ "/>
    <numFmt numFmtId="181" formatCode="#,##0.0_ "/>
    <numFmt numFmtId="182" formatCode="#,##0_ ;[Red]\-#,##0\ "/>
  </numFmts>
  <fonts count="58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b/>
      <sz val="18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1"/>
      <name val="宋体"/>
      <charset val="134"/>
      <scheme val="minor"/>
    </font>
    <font>
      <sz val="11"/>
      <name val="Arial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@Fixedsys"/>
      <charset val="0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6"/>
      <color rgb="FF000000"/>
      <name val="仿宋"/>
      <charset val="134"/>
    </font>
    <font>
      <sz val="10"/>
      <name val="Arial"/>
      <charset val="0"/>
    </font>
    <font>
      <b/>
      <sz val="18"/>
      <color theme="1"/>
      <name val="宋体"/>
      <charset val="134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"/>
      <name val="宋体"/>
      <charset val="134"/>
      <scheme val="minor"/>
    </font>
    <font>
      <sz val="11"/>
      <color rgb="FFFF0000"/>
      <name val="宋体"/>
      <charset val="0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1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8" borderId="19" applyNumberFormat="0" applyAlignment="0" applyProtection="0">
      <alignment vertical="center"/>
    </xf>
    <xf numFmtId="0" fontId="46" fillId="9" borderId="20" applyNumberFormat="0" applyAlignment="0" applyProtection="0">
      <alignment vertical="center"/>
    </xf>
    <xf numFmtId="0" fontId="47" fillId="9" borderId="19" applyNumberFormat="0" applyAlignment="0" applyProtection="0">
      <alignment vertical="center"/>
    </xf>
    <xf numFmtId="0" fontId="48" fillId="10" borderId="21" applyNumberFormat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 shrinkToFit="1"/>
    </xf>
    <xf numFmtId="3" fontId="4" fillId="0" borderId="2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5" fillId="0" borderId="2" xfId="0" applyNumberFormat="1" applyFont="1" applyFill="1" applyBorder="1" applyAlignment="1" applyProtection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177" fontId="10" fillId="0" borderId="5" xfId="0" applyNumberFormat="1" applyFont="1" applyBorder="1" applyAlignment="1">
      <alignment horizontal="right" vertical="center"/>
    </xf>
    <xf numFmtId="0" fontId="10" fillId="0" borderId="4" xfId="0" applyNumberFormat="1" applyFont="1" applyBorder="1" applyAlignment="1">
      <alignment horizontal="left" vertical="center" wrapText="1"/>
    </xf>
    <xf numFmtId="0" fontId="10" fillId="0" borderId="4" xfId="0" applyFont="1" applyBorder="1">
      <alignment vertical="center"/>
    </xf>
    <xf numFmtId="0" fontId="8" fillId="0" borderId="0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78" fontId="13" fillId="0" borderId="1" xfId="0" applyNumberFormat="1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178" fontId="13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7" fillId="0" borderId="4" xfId="0" applyFont="1" applyBorder="1" applyAlignment="1"/>
    <xf numFmtId="0" fontId="5" fillId="0" borderId="0" xfId="0" applyFont="1" applyFill="1" applyBorder="1" applyAlignment="1">
      <alignment horizontal="left" vertical="center"/>
    </xf>
    <xf numFmtId="0" fontId="18" fillId="3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0" fontId="1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43" fontId="13" fillId="0" borderId="5" xfId="0" applyNumberFormat="1" applyFont="1" applyBorder="1">
      <alignment vertical="center"/>
    </xf>
    <xf numFmtId="0" fontId="20" fillId="0" borderId="5" xfId="0" applyFont="1" applyBorder="1" applyAlignment="1">
      <alignment vertical="center" wrapText="1"/>
    </xf>
    <xf numFmtId="0" fontId="14" fillId="2" borderId="6" xfId="0" applyFont="1" applyFill="1" applyBorder="1" applyAlignment="1">
      <alignment horizontal="left" vertical="center"/>
    </xf>
    <xf numFmtId="179" fontId="15" fillId="2" borderId="7" xfId="0" applyNumberFormat="1" applyFont="1" applyFill="1" applyBorder="1" applyAlignment="1">
      <alignment horizontal="right" vertical="center"/>
    </xf>
    <xf numFmtId="176" fontId="15" fillId="2" borderId="7" xfId="0" applyNumberFormat="1" applyFont="1" applyFill="1" applyBorder="1" applyAlignment="1">
      <alignment horizontal="right" vertical="center"/>
    </xf>
    <xf numFmtId="0" fontId="21" fillId="4" borderId="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179" fontId="14" fillId="2" borderId="8" xfId="0" applyNumberFormat="1" applyFont="1" applyFill="1" applyBorder="1" applyAlignment="1">
      <alignment horizontal="right" vertical="center"/>
    </xf>
    <xf numFmtId="179" fontId="14" fillId="2" borderId="9" xfId="0" applyNumberFormat="1" applyFont="1" applyFill="1" applyBorder="1" applyAlignment="1">
      <alignment horizontal="right" vertical="center"/>
    </xf>
    <xf numFmtId="179" fontId="15" fillId="2" borderId="2" xfId="0" applyNumberFormat="1" applyFont="1" applyFill="1" applyBorder="1" applyAlignment="1">
      <alignment horizontal="right" vertical="center"/>
    </xf>
    <xf numFmtId="176" fontId="15" fillId="2" borderId="2" xfId="0" applyNumberFormat="1" applyFont="1" applyFill="1" applyBorder="1" applyAlignment="1">
      <alignment horizontal="right" vertical="center"/>
    </xf>
    <xf numFmtId="0" fontId="20" fillId="0" borderId="5" xfId="0" applyFont="1" applyBorder="1">
      <alignment vertical="center"/>
    </xf>
    <xf numFmtId="0" fontId="8" fillId="0" borderId="1" xfId="0" applyFont="1" applyFill="1" applyBorder="1" applyAlignment="1">
      <alignment vertical="center"/>
    </xf>
    <xf numFmtId="0" fontId="21" fillId="4" borderId="2" xfId="0" applyFont="1" applyFill="1" applyBorder="1" applyAlignment="1">
      <alignment horizontal="right" vertical="center"/>
    </xf>
    <xf numFmtId="0" fontId="22" fillId="4" borderId="2" xfId="0" applyFont="1" applyFill="1" applyBorder="1" applyAlignment="1">
      <alignment horizontal="justify" vertical="center"/>
    </xf>
    <xf numFmtId="0" fontId="22" fillId="4" borderId="2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justify" vertical="center"/>
    </xf>
    <xf numFmtId="0" fontId="14" fillId="2" borderId="6" xfId="0" applyFont="1" applyFill="1" applyBorder="1" applyAlignment="1">
      <alignment vertical="center"/>
    </xf>
    <xf numFmtId="179" fontId="14" fillId="2" borderId="10" xfId="0" applyNumberFormat="1" applyFont="1" applyFill="1" applyBorder="1" applyAlignment="1">
      <alignment horizontal="right" vertical="center"/>
    </xf>
    <xf numFmtId="43" fontId="13" fillId="0" borderId="1" xfId="0" applyNumberFormat="1" applyFont="1" applyBorder="1">
      <alignment vertical="center"/>
    </xf>
    <xf numFmtId="176" fontId="14" fillId="4" borderId="2" xfId="0" applyNumberFormat="1" applyFont="1" applyFill="1" applyBorder="1" applyAlignment="1">
      <alignment horizontal="right" vertical="center"/>
    </xf>
    <xf numFmtId="176" fontId="14" fillId="5" borderId="2" xfId="0" applyNumberFormat="1" applyFont="1" applyFill="1" applyBorder="1" applyAlignment="1">
      <alignment horizontal="right" vertical="center"/>
    </xf>
    <xf numFmtId="180" fontId="14" fillId="5" borderId="2" xfId="0" applyNumberFormat="1" applyFont="1" applyFill="1" applyBorder="1" applyAlignment="1">
      <alignment horizontal="right" vertical="center"/>
    </xf>
    <xf numFmtId="176" fontId="4" fillId="4" borderId="2" xfId="0" applyNumberFormat="1" applyFont="1" applyFill="1" applyBorder="1" applyAlignment="1">
      <alignment horizontal="right" vertical="center"/>
    </xf>
    <xf numFmtId="176" fontId="4" fillId="5" borderId="2" xfId="0" applyNumberFormat="1" applyFont="1" applyFill="1" applyBorder="1" applyAlignment="1">
      <alignment horizontal="right" vertical="center"/>
    </xf>
    <xf numFmtId="180" fontId="4" fillId="5" borderId="2" xfId="0" applyNumberFormat="1" applyFont="1" applyFill="1" applyBorder="1" applyAlignment="1">
      <alignment horizontal="right" vertical="center"/>
    </xf>
    <xf numFmtId="180" fontId="21" fillId="5" borderId="2" xfId="0" applyNumberFormat="1" applyFont="1" applyFill="1" applyBorder="1" applyAlignment="1">
      <alignment horizontal="right" vertical="center"/>
    </xf>
    <xf numFmtId="0" fontId="21" fillId="2" borderId="2" xfId="0" applyFont="1" applyFill="1" applyBorder="1" applyAlignment="1">
      <alignment horizontal="right" vertical="center"/>
    </xf>
    <xf numFmtId="176" fontId="21" fillId="4" borderId="2" xfId="0" applyNumberFormat="1" applyFont="1" applyFill="1" applyBorder="1" applyAlignment="1">
      <alignment horizontal="right" vertical="center"/>
    </xf>
    <xf numFmtId="176" fontId="21" fillId="5" borderId="2" xfId="0" applyNumberFormat="1" applyFont="1" applyFill="1" applyBorder="1" applyAlignment="1">
      <alignment horizontal="right" vertical="center"/>
    </xf>
    <xf numFmtId="3" fontId="13" fillId="6" borderId="4" xfId="0" applyNumberFormat="1" applyFont="1" applyFill="1" applyBorder="1">
      <alignment vertical="center"/>
    </xf>
    <xf numFmtId="0" fontId="13" fillId="6" borderId="5" xfId="0" applyFont="1" applyFill="1" applyBorder="1">
      <alignment vertical="center"/>
    </xf>
    <xf numFmtId="0" fontId="19" fillId="0" borderId="5" xfId="0" applyFont="1" applyBorder="1" applyProtection="1">
      <alignment vertical="center"/>
      <protection locked="0"/>
    </xf>
    <xf numFmtId="43" fontId="19" fillId="0" borderId="5" xfId="0" applyNumberFormat="1" applyFont="1" applyBorder="1">
      <alignment vertical="center"/>
    </xf>
    <xf numFmtId="177" fontId="19" fillId="0" borderId="5" xfId="0" applyNumberFormat="1" applyFont="1" applyBorder="1">
      <alignment vertical="center"/>
    </xf>
    <xf numFmtId="3" fontId="16" fillId="6" borderId="4" xfId="0" applyNumberFormat="1" applyFont="1" applyFill="1" applyBorder="1">
      <alignment vertical="center"/>
    </xf>
    <xf numFmtId="176" fontId="14" fillId="0" borderId="2" xfId="0" applyNumberFormat="1" applyFont="1" applyFill="1" applyBorder="1" applyAlignment="1">
      <alignment horizontal="right" vertical="center"/>
    </xf>
    <xf numFmtId="179" fontId="15" fillId="2" borderId="11" xfId="0" applyNumberFormat="1" applyFont="1" applyFill="1" applyBorder="1" applyAlignment="1">
      <alignment horizontal="right" vertical="center"/>
    </xf>
    <xf numFmtId="176" fontId="15" fillId="2" borderId="1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4" fontId="19" fillId="0" borderId="0" xfId="0" applyNumberFormat="1" applyFont="1" applyBorder="1" applyAlignment="1">
      <alignment horizontal="right" vertical="center"/>
    </xf>
    <xf numFmtId="0" fontId="23" fillId="0" borderId="1" xfId="0" applyFont="1" applyFill="1" applyBorder="1" applyAlignment="1"/>
    <xf numFmtId="0" fontId="24" fillId="3" borderId="12" xfId="0" applyNumberFormat="1" applyFont="1" applyFill="1" applyBorder="1" applyAlignment="1" applyProtection="1">
      <alignment horizontal="center" vertical="center" wrapText="1"/>
    </xf>
    <xf numFmtId="0" fontId="24" fillId="3" borderId="4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19" fillId="0" borderId="3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 applyProtection="1">
      <alignment horizontal="left" vertical="center"/>
      <protection locked="0"/>
    </xf>
    <xf numFmtId="181" fontId="15" fillId="2" borderId="2" xfId="0" applyNumberFormat="1" applyFont="1" applyFill="1" applyBorder="1" applyAlignment="1">
      <alignment horizontal="right" vertical="center"/>
    </xf>
    <xf numFmtId="43" fontId="19" fillId="0" borderId="1" xfId="0" applyNumberFormat="1" applyFont="1" applyBorder="1">
      <alignment vertical="center"/>
    </xf>
    <xf numFmtId="0" fontId="19" fillId="0" borderId="1" xfId="0" applyFont="1" applyBorder="1">
      <alignment vertical="center"/>
    </xf>
    <xf numFmtId="0" fontId="13" fillId="0" borderId="1" xfId="0" applyNumberFormat="1" applyFont="1" applyBorder="1" applyProtection="1">
      <alignment vertical="center"/>
      <protection locked="0"/>
    </xf>
    <xf numFmtId="0" fontId="13" fillId="0" borderId="1" xfId="0" applyNumberFormat="1" applyFont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21" fillId="2" borderId="2" xfId="0" applyNumberFormat="1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right" vertical="center"/>
    </xf>
    <xf numFmtId="0" fontId="22" fillId="4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/>
    <xf numFmtId="0" fontId="14" fillId="2" borderId="2" xfId="0" applyFont="1" applyFill="1" applyBorder="1" applyAlignment="1">
      <alignment horizontal="right" vertical="center"/>
    </xf>
    <xf numFmtId="176" fontId="14" fillId="2" borderId="2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177" fontId="28" fillId="0" borderId="5" xfId="0" applyNumberFormat="1" applyFont="1" applyBorder="1">
      <alignment vertical="center"/>
    </xf>
    <xf numFmtId="0" fontId="28" fillId="0" borderId="5" xfId="0" applyFont="1" applyBorder="1">
      <alignment vertical="center"/>
    </xf>
    <xf numFmtId="49" fontId="28" fillId="0" borderId="4" xfId="0" applyNumberFormat="1" applyFont="1" applyBorder="1" applyAlignment="1">
      <alignment horizontal="left" vertical="center"/>
    </xf>
    <xf numFmtId="4" fontId="19" fillId="0" borderId="13" xfId="0" applyNumberFormat="1" applyFont="1" applyFill="1" applyBorder="1" applyAlignment="1">
      <alignment horizontal="right" vertical="center"/>
    </xf>
    <xf numFmtId="0" fontId="19" fillId="0" borderId="4" xfId="0" applyFont="1" applyBorder="1">
      <alignment vertical="center"/>
    </xf>
    <xf numFmtId="49" fontId="19" fillId="0" borderId="4" xfId="0" applyNumberFormat="1" applyFont="1" applyBorder="1" applyAlignment="1">
      <alignment horizontal="left" vertical="center"/>
    </xf>
    <xf numFmtId="4" fontId="19" fillId="0" borderId="13" xfId="0" applyNumberFormat="1" applyFont="1" applyBorder="1" applyAlignment="1">
      <alignment horizontal="right" vertical="center"/>
    </xf>
    <xf numFmtId="4" fontId="29" fillId="0" borderId="2" xfId="0" applyNumberFormat="1" applyFont="1" applyFill="1" applyBorder="1" applyAlignment="1" applyProtection="1">
      <alignment vertical="center"/>
    </xf>
    <xf numFmtId="0" fontId="29" fillId="0" borderId="2" xfId="0" applyFont="1" applyFill="1" applyBorder="1" applyAlignment="1" applyProtection="1">
      <alignment vertical="center"/>
    </xf>
    <xf numFmtId="49" fontId="30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49" fontId="27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right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right" vertical="center"/>
    </xf>
    <xf numFmtId="176" fontId="14" fillId="4" borderId="14" xfId="0" applyNumberFormat="1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left" vertical="center" indent="1"/>
    </xf>
    <xf numFmtId="0" fontId="19" fillId="0" borderId="5" xfId="0" applyFont="1" applyBorder="1">
      <alignment vertical="center"/>
    </xf>
    <xf numFmtId="0" fontId="20" fillId="0" borderId="4" xfId="0" applyFont="1" applyBorder="1">
      <alignment vertical="center"/>
    </xf>
    <xf numFmtId="0" fontId="34" fillId="0" borderId="4" xfId="0" applyFont="1" applyBorder="1">
      <alignment vertical="center"/>
    </xf>
    <xf numFmtId="0" fontId="20" fillId="0" borderId="4" xfId="0" applyFont="1" applyFill="1" applyBorder="1">
      <alignment vertical="center"/>
    </xf>
    <xf numFmtId="43" fontId="19" fillId="0" borderId="5" xfId="0" applyNumberFormat="1" applyFont="1" applyFill="1" applyBorder="1">
      <alignment vertical="center"/>
    </xf>
    <xf numFmtId="0" fontId="19" fillId="0" borderId="5" xfId="0" applyFont="1" applyFill="1" applyBorder="1">
      <alignment vertical="center"/>
    </xf>
    <xf numFmtId="177" fontId="19" fillId="0" borderId="5" xfId="0" applyNumberFormat="1" applyFont="1" applyFill="1" applyBorder="1">
      <alignment vertical="center"/>
    </xf>
    <xf numFmtId="0" fontId="14" fillId="0" borderId="2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176" fontId="14" fillId="2" borderId="15" xfId="0" applyNumberFormat="1" applyFont="1" applyFill="1" applyBorder="1" applyAlignment="1">
      <alignment horizontal="right" vertical="center"/>
    </xf>
    <xf numFmtId="0" fontId="34" fillId="0" borderId="1" xfId="0" applyFont="1" applyFill="1" applyBorder="1">
      <alignment vertical="center"/>
    </xf>
    <xf numFmtId="177" fontId="19" fillId="0" borderId="1" xfId="0" applyNumberFormat="1" applyFont="1" applyFill="1" applyBorder="1">
      <alignment vertical="center"/>
    </xf>
    <xf numFmtId="0" fontId="16" fillId="0" borderId="4" xfId="0" applyFont="1" applyBorder="1" applyAlignment="1">
      <alignment horizontal="distributed" vertical="center"/>
    </xf>
    <xf numFmtId="182" fontId="13" fillId="0" borderId="5" xfId="0" applyNumberFormat="1" applyFont="1" applyBorder="1">
      <alignment vertical="center"/>
    </xf>
    <xf numFmtId="1" fontId="16" fillId="0" borderId="4" xfId="0" applyNumberFormat="1" applyFont="1" applyBorder="1" applyProtection="1">
      <alignment vertical="center"/>
      <protection locked="0"/>
    </xf>
    <xf numFmtId="1" fontId="13" fillId="0" borderId="4" xfId="0" applyNumberFormat="1" applyFont="1" applyBorder="1" applyAlignment="1" applyProtection="1">
      <alignment horizontal="left" vertical="center"/>
      <protection locked="0"/>
    </xf>
    <xf numFmtId="176" fontId="35" fillId="2" borderId="2" xfId="0" applyNumberFormat="1" applyFont="1" applyFill="1" applyBorder="1" applyAlignment="1">
      <alignment horizontal="right" vertical="center"/>
    </xf>
    <xf numFmtId="1" fontId="13" fillId="0" borderId="4" xfId="0" applyNumberFormat="1" applyFont="1" applyBorder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3" fontId="13" fillId="0" borderId="4" xfId="0" applyNumberFormat="1" applyFont="1" applyBorder="1">
      <alignment vertical="center"/>
    </xf>
    <xf numFmtId="1" fontId="36" fillId="0" borderId="4" xfId="0" applyNumberFormat="1" applyFont="1" applyBorder="1" applyProtection="1">
      <alignment vertical="center"/>
      <protection locked="0"/>
    </xf>
    <xf numFmtId="1" fontId="13" fillId="0" borderId="1" xfId="0" applyNumberFormat="1" applyFont="1" applyBorder="1" applyProtection="1">
      <alignment vertical="center"/>
      <protection locked="0"/>
    </xf>
    <xf numFmtId="0" fontId="16" fillId="0" borderId="1" xfId="0" applyFont="1" applyBorder="1" applyAlignment="1">
      <alignment horizontal="distributed" vertical="center"/>
    </xf>
    <xf numFmtId="182" fontId="13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topLeftCell="A33" workbookViewId="0">
      <selection activeCell="E11" sqref="E11"/>
    </sheetView>
  </sheetViews>
  <sheetFormatPr defaultColWidth="9" defaultRowHeight="14.25" outlineLevelCol="4"/>
  <cols>
    <col min="1" max="1" width="40.125" style="17" customWidth="1"/>
    <col min="2" max="3" width="14.75" style="17" customWidth="1"/>
    <col min="4" max="4" width="12" style="17" customWidth="1"/>
    <col min="5" max="5" width="13.5" style="17" customWidth="1"/>
    <col min="6" max="6" width="9" style="17"/>
    <col min="7" max="7" width="36.375" style="17" customWidth="1"/>
    <col min="8" max="16384" width="9" style="17"/>
  </cols>
  <sheetData>
    <row r="1" ht="18.75" spans="1:1">
      <c r="A1" s="1" t="s">
        <v>0</v>
      </c>
    </row>
    <row r="2" ht="22.5" spans="1:5">
      <c r="A2" s="2" t="s">
        <v>1</v>
      </c>
      <c r="B2" s="2"/>
      <c r="C2" s="2"/>
      <c r="D2" s="2"/>
      <c r="E2" s="2"/>
    </row>
    <row r="3" spans="5:5">
      <c r="E3" s="26" t="s">
        <v>2</v>
      </c>
    </row>
    <row r="4" ht="34.5" customHeight="1" spans="1:5">
      <c r="A4" s="50" t="s">
        <v>3</v>
      </c>
      <c r="B4" s="106" t="s">
        <v>4</v>
      </c>
      <c r="C4" s="106" t="s">
        <v>5</v>
      </c>
      <c r="D4" s="106" t="s">
        <v>6</v>
      </c>
      <c r="E4" s="52" t="s">
        <v>7</v>
      </c>
    </row>
    <row r="5" ht="18" customHeight="1" spans="1:5">
      <c r="A5" s="38" t="s">
        <v>8</v>
      </c>
      <c r="B5" s="58">
        <v>148473</v>
      </c>
      <c r="C5" s="58">
        <v>188563</v>
      </c>
      <c r="D5" s="87">
        <f>C5/B5*100</f>
        <v>127.001542367973</v>
      </c>
      <c r="E5" s="149"/>
    </row>
    <row r="6" ht="18" customHeight="1" spans="1:5">
      <c r="A6" s="38" t="s">
        <v>9</v>
      </c>
      <c r="B6" s="64">
        <v>58293</v>
      </c>
      <c r="C6" s="64">
        <v>62083</v>
      </c>
      <c r="D6" s="87">
        <f>C6/B6*100</f>
        <v>106.501638275608</v>
      </c>
      <c r="E6" s="149"/>
    </row>
    <row r="7" ht="17" customHeight="1" spans="1:5">
      <c r="A7" s="38" t="s">
        <v>10</v>
      </c>
      <c r="B7" s="64">
        <v>17322</v>
      </c>
      <c r="C7" s="64">
        <v>18448</v>
      </c>
      <c r="D7" s="87">
        <f t="shared" ref="D7:D18" si="0">C7/B7*100</f>
        <v>106.50040411038</v>
      </c>
      <c r="E7" s="149"/>
    </row>
    <row r="8" ht="18" customHeight="1" spans="1:5">
      <c r="A8" s="38" t="s">
        <v>11</v>
      </c>
      <c r="B8" s="64">
        <v>1785</v>
      </c>
      <c r="C8" s="64">
        <v>1901</v>
      </c>
      <c r="D8" s="87">
        <f t="shared" si="0"/>
        <v>106.498599439776</v>
      </c>
      <c r="E8" s="55"/>
    </row>
    <row r="9" ht="18.75" customHeight="1" spans="1:5">
      <c r="A9" s="38" t="s">
        <v>12</v>
      </c>
      <c r="B9" s="64">
        <v>26026</v>
      </c>
      <c r="C9" s="64">
        <v>27717</v>
      </c>
      <c r="D9" s="87">
        <f t="shared" si="0"/>
        <v>106.497348805041</v>
      </c>
      <c r="E9" s="149"/>
    </row>
    <row r="10" ht="18" customHeight="1" spans="1:5">
      <c r="A10" s="38" t="s">
        <v>13</v>
      </c>
      <c r="B10" s="64">
        <v>15661</v>
      </c>
      <c r="C10" s="64">
        <v>47118</v>
      </c>
      <c r="D10" s="87">
        <f t="shared" si="0"/>
        <v>300.862013919929</v>
      </c>
      <c r="E10" s="149"/>
    </row>
    <row r="11" ht="18" customHeight="1" spans="1:5">
      <c r="A11" s="38" t="s">
        <v>14</v>
      </c>
      <c r="B11" s="64">
        <v>2870</v>
      </c>
      <c r="C11" s="64">
        <v>3056</v>
      </c>
      <c r="D11" s="87">
        <f t="shared" si="0"/>
        <v>106.480836236934</v>
      </c>
      <c r="E11" s="149"/>
    </row>
    <row r="12" ht="18" customHeight="1" spans="1:5">
      <c r="A12" s="38" t="s">
        <v>15</v>
      </c>
      <c r="B12" s="64">
        <v>3665</v>
      </c>
      <c r="C12" s="64">
        <v>3903</v>
      </c>
      <c r="D12" s="87">
        <f t="shared" si="0"/>
        <v>106.493860845839</v>
      </c>
      <c r="E12" s="149"/>
    </row>
    <row r="13" ht="18" customHeight="1" spans="1:5">
      <c r="A13" s="38" t="s">
        <v>16</v>
      </c>
      <c r="B13" s="64">
        <v>1244</v>
      </c>
      <c r="C13" s="64">
        <v>1325</v>
      </c>
      <c r="D13" s="87">
        <f t="shared" si="0"/>
        <v>106.511254019293</v>
      </c>
      <c r="E13" s="149"/>
    </row>
    <row r="14" ht="18" customHeight="1" spans="1:5">
      <c r="A14" s="38" t="s">
        <v>17</v>
      </c>
      <c r="B14" s="64">
        <v>7945</v>
      </c>
      <c r="C14" s="64">
        <v>8461</v>
      </c>
      <c r="D14" s="87">
        <f t="shared" si="0"/>
        <v>106.494650723726</v>
      </c>
      <c r="E14" s="149"/>
    </row>
    <row r="15" ht="18" customHeight="1" spans="1:5">
      <c r="A15" s="38" t="s">
        <v>18</v>
      </c>
      <c r="B15" s="64">
        <v>903</v>
      </c>
      <c r="C15" s="64">
        <v>962</v>
      </c>
      <c r="D15" s="87">
        <f t="shared" si="0"/>
        <v>106.533776301218</v>
      </c>
      <c r="E15" s="149"/>
    </row>
    <row r="16" ht="18" customHeight="1" spans="1:5">
      <c r="A16" s="38" t="s">
        <v>19</v>
      </c>
      <c r="B16" s="64">
        <v>5042</v>
      </c>
      <c r="C16" s="64">
        <v>5371</v>
      </c>
      <c r="D16" s="87">
        <f t="shared" si="0"/>
        <v>106.525188417295</v>
      </c>
      <c r="E16" s="149"/>
    </row>
    <row r="17" ht="18" customHeight="1" spans="1:5">
      <c r="A17" s="38" t="s">
        <v>20</v>
      </c>
      <c r="B17" s="64">
        <v>7181</v>
      </c>
      <c r="C17" s="64">
        <v>7648</v>
      </c>
      <c r="D17" s="87">
        <f t="shared" si="0"/>
        <v>106.503272524718</v>
      </c>
      <c r="E17" s="149"/>
    </row>
    <row r="18" ht="18" customHeight="1" spans="1:5">
      <c r="A18" s="38" t="s">
        <v>21</v>
      </c>
      <c r="B18" s="64"/>
      <c r="C18" s="64"/>
      <c r="D18" s="87">
        <v>0</v>
      </c>
      <c r="E18" s="149"/>
    </row>
    <row r="19" ht="18" customHeight="1" spans="1:5">
      <c r="A19" s="38" t="s">
        <v>22</v>
      </c>
      <c r="B19" s="64">
        <v>536</v>
      </c>
      <c r="C19" s="64">
        <v>570</v>
      </c>
      <c r="D19" s="87">
        <f>C19/B19*100</f>
        <v>106.34328358209</v>
      </c>
      <c r="E19" s="65"/>
    </row>
    <row r="20" ht="18" customHeight="1" spans="1:5">
      <c r="A20" s="38" t="s">
        <v>23</v>
      </c>
      <c r="B20" s="64">
        <v>65429</v>
      </c>
      <c r="C20" s="64">
        <v>39243</v>
      </c>
      <c r="D20" s="87">
        <f t="shared" ref="D20:D28" si="1">C20/B20*100</f>
        <v>59.9779914105366</v>
      </c>
      <c r="E20" s="149"/>
    </row>
    <row r="21" ht="18" customHeight="1" spans="1:5">
      <c r="A21" s="38" t="s">
        <v>24</v>
      </c>
      <c r="B21" s="64">
        <v>34342</v>
      </c>
      <c r="C21" s="64">
        <v>21600</v>
      </c>
      <c r="D21" s="87">
        <f t="shared" si="1"/>
        <v>62.8967445110943</v>
      </c>
      <c r="E21" s="149"/>
    </row>
    <row r="22" ht="18" customHeight="1" spans="1:5">
      <c r="A22" s="38" t="s">
        <v>25</v>
      </c>
      <c r="B22" s="64">
        <v>11952</v>
      </c>
      <c r="C22" s="64">
        <v>12000</v>
      </c>
      <c r="D22" s="87">
        <f t="shared" si="1"/>
        <v>100.401606425703</v>
      </c>
      <c r="E22" s="149"/>
    </row>
    <row r="23" ht="18" customHeight="1" spans="1:5">
      <c r="A23" s="38" t="s">
        <v>26</v>
      </c>
      <c r="B23" s="64">
        <v>4296</v>
      </c>
      <c r="C23" s="64">
        <v>4300</v>
      </c>
      <c r="D23" s="87">
        <f t="shared" si="1"/>
        <v>100.093109869646</v>
      </c>
      <c r="E23" s="149"/>
    </row>
    <row r="24" ht="18" customHeight="1" spans="1:5">
      <c r="A24" s="38" t="s">
        <v>27</v>
      </c>
      <c r="B24" s="64">
        <v>9575</v>
      </c>
      <c r="C24" s="64"/>
      <c r="D24" s="87">
        <f t="shared" si="1"/>
        <v>0</v>
      </c>
      <c r="E24" s="149"/>
    </row>
    <row r="25" ht="18" customHeight="1" spans="1:5">
      <c r="A25" s="38" t="s">
        <v>28</v>
      </c>
      <c r="B25" s="64">
        <v>4348</v>
      </c>
      <c r="C25" s="64">
        <v>420</v>
      </c>
      <c r="D25" s="87">
        <f t="shared" si="1"/>
        <v>9.65961361545538</v>
      </c>
      <c r="E25" s="149"/>
    </row>
    <row r="26" ht="18" customHeight="1" spans="1:5">
      <c r="A26" s="38" t="s">
        <v>29</v>
      </c>
      <c r="B26" s="64">
        <v>12</v>
      </c>
      <c r="C26" s="64">
        <v>13</v>
      </c>
      <c r="D26" s="87">
        <f t="shared" si="1"/>
        <v>108.333333333333</v>
      </c>
      <c r="E26" s="149"/>
    </row>
    <row r="27" ht="18" customHeight="1" spans="1:5">
      <c r="A27" s="38" t="s">
        <v>30</v>
      </c>
      <c r="B27" s="64">
        <v>884</v>
      </c>
      <c r="C27" s="64">
        <v>890</v>
      </c>
      <c r="D27" s="87">
        <f t="shared" si="1"/>
        <v>100.678733031674</v>
      </c>
      <c r="E27" s="65"/>
    </row>
    <row r="28" ht="18" customHeight="1" spans="1:5">
      <c r="A28" s="38" t="s">
        <v>31</v>
      </c>
      <c r="B28" s="92">
        <v>20</v>
      </c>
      <c r="C28" s="92">
        <v>20</v>
      </c>
      <c r="D28" s="87">
        <f t="shared" si="1"/>
        <v>100</v>
      </c>
      <c r="E28" s="149"/>
    </row>
    <row r="29" ht="18" customHeight="1" spans="1:5">
      <c r="A29" s="38" t="s">
        <v>32</v>
      </c>
      <c r="B29" s="86"/>
      <c r="C29" s="86"/>
      <c r="D29" s="87"/>
      <c r="E29" s="149"/>
    </row>
    <row r="30" ht="18" customHeight="1" spans="1:5">
      <c r="A30" s="161" t="s">
        <v>33</v>
      </c>
      <c r="B30" s="162">
        <f>SUM(B5,B20)</f>
        <v>213902</v>
      </c>
      <c r="C30" s="162">
        <f>SUM(C5,C20)</f>
        <v>227806</v>
      </c>
      <c r="D30" s="87">
        <f t="shared" ref="D30:D58" si="2">C30/B30*100</f>
        <v>106.50017297641</v>
      </c>
      <c r="E30" s="149"/>
    </row>
    <row r="31" ht="18" customHeight="1" spans="1:5">
      <c r="A31" s="163" t="s">
        <v>34</v>
      </c>
      <c r="B31" s="64">
        <v>274451</v>
      </c>
      <c r="C31" s="64">
        <v>171575</v>
      </c>
      <c r="D31" s="87">
        <f t="shared" si="2"/>
        <v>62.5157131874178</v>
      </c>
      <c r="E31" s="149"/>
    </row>
    <row r="32" ht="18" customHeight="1" spans="1:5">
      <c r="A32" s="164" t="s">
        <v>35</v>
      </c>
      <c r="B32" s="64">
        <v>153682</v>
      </c>
      <c r="C32" s="64">
        <v>98853</v>
      </c>
      <c r="D32" s="87">
        <f t="shared" si="2"/>
        <v>64.3230827292721</v>
      </c>
      <c r="E32" s="149"/>
    </row>
    <row r="33" ht="18" customHeight="1" spans="1:5">
      <c r="A33" s="164" t="s">
        <v>36</v>
      </c>
      <c r="B33" s="165">
        <v>-8722</v>
      </c>
      <c r="C33" s="165">
        <v>-8722</v>
      </c>
      <c r="D33" s="87">
        <f t="shared" si="2"/>
        <v>100</v>
      </c>
      <c r="E33" s="149"/>
    </row>
    <row r="34" ht="18" customHeight="1" spans="1:5">
      <c r="A34" s="166" t="s">
        <v>37</v>
      </c>
      <c r="B34" s="64">
        <v>1735</v>
      </c>
      <c r="C34" s="64">
        <v>1735</v>
      </c>
      <c r="D34" s="87">
        <f t="shared" si="2"/>
        <v>100</v>
      </c>
      <c r="E34" s="149"/>
    </row>
    <row r="35" ht="18" customHeight="1" spans="1:5">
      <c r="A35" s="166" t="s">
        <v>38</v>
      </c>
      <c r="B35" s="64">
        <v>417</v>
      </c>
      <c r="C35" s="64">
        <v>417</v>
      </c>
      <c r="D35" s="87">
        <f t="shared" si="2"/>
        <v>100</v>
      </c>
      <c r="E35" s="149"/>
    </row>
    <row r="36" ht="18" customHeight="1" spans="1:5">
      <c r="A36" s="166" t="s">
        <v>39</v>
      </c>
      <c r="B36" s="64">
        <v>4257</v>
      </c>
      <c r="C36" s="64">
        <v>4257</v>
      </c>
      <c r="D36" s="87">
        <f t="shared" si="2"/>
        <v>100</v>
      </c>
      <c r="E36" s="149"/>
    </row>
    <row r="37" ht="18" customHeight="1" spans="1:5">
      <c r="A37" s="166" t="s">
        <v>40</v>
      </c>
      <c r="B37" s="64">
        <v>9</v>
      </c>
      <c r="C37" s="64">
        <v>9</v>
      </c>
      <c r="D37" s="87">
        <f t="shared" si="2"/>
        <v>100</v>
      </c>
      <c r="E37" s="149"/>
    </row>
    <row r="38" ht="18" customHeight="1" spans="1:5">
      <c r="A38" s="166" t="s">
        <v>41</v>
      </c>
      <c r="B38" s="64">
        <v>-15140</v>
      </c>
      <c r="C38" s="64">
        <v>-15140</v>
      </c>
      <c r="D38" s="87">
        <f t="shared" si="2"/>
        <v>100</v>
      </c>
      <c r="E38" s="149"/>
    </row>
    <row r="39" ht="18" customHeight="1" spans="1:5">
      <c r="A39" s="166" t="s">
        <v>42</v>
      </c>
      <c r="B39" s="64">
        <v>142363</v>
      </c>
      <c r="C39" s="64">
        <v>104088</v>
      </c>
      <c r="D39" s="87">
        <f t="shared" si="2"/>
        <v>73.1145030661057</v>
      </c>
      <c r="E39" s="149"/>
    </row>
    <row r="40" ht="18" customHeight="1" spans="1:5">
      <c r="A40" s="167" t="s">
        <v>43</v>
      </c>
      <c r="B40" s="64">
        <v>6444</v>
      </c>
      <c r="C40" s="64">
        <v>6052</v>
      </c>
      <c r="D40" s="87">
        <f t="shared" si="2"/>
        <v>93.9168218497827</v>
      </c>
      <c r="E40" s="149"/>
    </row>
    <row r="41" ht="18" customHeight="1" spans="1:5">
      <c r="A41" s="168" t="s">
        <v>44</v>
      </c>
      <c r="B41" s="64">
        <v>7419</v>
      </c>
      <c r="C41" s="64">
        <v>6613</v>
      </c>
      <c r="D41" s="87">
        <f t="shared" si="2"/>
        <v>89.1360021566249</v>
      </c>
      <c r="E41" s="149"/>
    </row>
    <row r="42" ht="18" customHeight="1" spans="1:5">
      <c r="A42" s="168" t="s">
        <v>45</v>
      </c>
      <c r="B42" s="64">
        <v>2836</v>
      </c>
      <c r="C42" s="64">
        <v>520</v>
      </c>
      <c r="D42" s="87">
        <f t="shared" si="2"/>
        <v>18.3356840620592</v>
      </c>
      <c r="E42" s="149"/>
    </row>
    <row r="43" ht="18" customHeight="1" spans="1:5">
      <c r="A43" s="168" t="s">
        <v>46</v>
      </c>
      <c r="B43" s="64">
        <v>9145</v>
      </c>
      <c r="C43" s="64">
        <v>1401</v>
      </c>
      <c r="D43" s="87">
        <f t="shared" si="2"/>
        <v>15.3198469108803</v>
      </c>
      <c r="E43" s="149"/>
    </row>
    <row r="44" ht="18" customHeight="1" spans="1:5">
      <c r="A44" s="168" t="s">
        <v>47</v>
      </c>
      <c r="B44" s="64">
        <v>54559</v>
      </c>
      <c r="C44" s="64">
        <v>54471</v>
      </c>
      <c r="D44" s="87">
        <f t="shared" si="2"/>
        <v>99.8387067211642</v>
      </c>
      <c r="E44" s="149"/>
    </row>
    <row r="45" ht="18" customHeight="1" spans="1:5">
      <c r="A45" s="168" t="s">
        <v>48</v>
      </c>
      <c r="B45" s="64">
        <v>661</v>
      </c>
      <c r="C45" s="64">
        <v>300</v>
      </c>
      <c r="D45" s="87"/>
      <c r="E45" s="149"/>
    </row>
    <row r="46" ht="18" customHeight="1" spans="1:5">
      <c r="A46" s="34" t="s">
        <v>49</v>
      </c>
      <c r="B46" s="64">
        <v>1008</v>
      </c>
      <c r="C46" s="64">
        <v>910</v>
      </c>
      <c r="D46" s="87">
        <f>C46/B46*100</f>
        <v>90.2777777777778</v>
      </c>
      <c r="E46" s="149"/>
    </row>
    <row r="47" ht="18" customHeight="1" spans="1:5">
      <c r="A47" s="168" t="s">
        <v>50</v>
      </c>
      <c r="B47" s="64"/>
      <c r="C47" s="64"/>
      <c r="D47" s="87"/>
      <c r="E47" s="149"/>
    </row>
    <row r="48" ht="18" customHeight="1" spans="1:5">
      <c r="A48" s="168" t="s">
        <v>51</v>
      </c>
      <c r="B48" s="64"/>
      <c r="C48" s="64"/>
      <c r="D48" s="87"/>
      <c r="E48" s="149"/>
    </row>
    <row r="49" ht="18" customHeight="1" spans="1:5">
      <c r="A49" s="168" t="s">
        <v>52</v>
      </c>
      <c r="B49" s="64"/>
      <c r="C49" s="64"/>
      <c r="D49" s="87"/>
      <c r="E49" s="149"/>
    </row>
    <row r="50" ht="18" customHeight="1" spans="1:5">
      <c r="A50" s="168" t="s">
        <v>53</v>
      </c>
      <c r="B50" s="64">
        <v>894</v>
      </c>
      <c r="C50" s="64">
        <v>805</v>
      </c>
      <c r="D50" s="87">
        <f>C50/B50*100</f>
        <v>90.0447427293065</v>
      </c>
      <c r="E50" s="149"/>
    </row>
    <row r="51" ht="18" customHeight="1" spans="1:5">
      <c r="A51" s="168" t="s">
        <v>54</v>
      </c>
      <c r="B51" s="64">
        <v>7135</v>
      </c>
      <c r="C51" s="64">
        <v>7795</v>
      </c>
      <c r="D51" s="87">
        <f>C51/B51*100</f>
        <v>109.250175192712</v>
      </c>
      <c r="E51" s="149"/>
    </row>
    <row r="52" ht="18" customHeight="1" spans="1:5">
      <c r="A52" s="168" t="s">
        <v>55</v>
      </c>
      <c r="B52" s="64"/>
      <c r="C52" s="64"/>
      <c r="D52" s="87"/>
      <c r="E52" s="149"/>
    </row>
    <row r="53" ht="18" customHeight="1" spans="1:5">
      <c r="A53" s="168" t="s">
        <v>56</v>
      </c>
      <c r="B53" s="64">
        <v>595</v>
      </c>
      <c r="C53" s="64">
        <v>438</v>
      </c>
      <c r="D53" s="87">
        <f>C53/B53*100</f>
        <v>73.6134453781513</v>
      </c>
      <c r="E53" s="149"/>
    </row>
    <row r="54" ht="18" customHeight="1" spans="1:5">
      <c r="A54" s="168" t="s">
        <v>57</v>
      </c>
      <c r="B54" s="64">
        <v>17689</v>
      </c>
      <c r="C54" s="64">
        <v>14060</v>
      </c>
      <c r="D54" s="87">
        <f>C54/B54*100</f>
        <v>79.484425349087</v>
      </c>
      <c r="E54" s="149"/>
    </row>
    <row r="55" ht="18" customHeight="1" spans="1:5">
      <c r="A55" s="168" t="s">
        <v>58</v>
      </c>
      <c r="B55" s="64">
        <v>4558</v>
      </c>
      <c r="C55" s="64">
        <v>4009</v>
      </c>
      <c r="D55" s="87"/>
      <c r="E55" s="149"/>
    </row>
    <row r="56" ht="18" customHeight="1" spans="1:5">
      <c r="A56" s="168" t="s">
        <v>59</v>
      </c>
      <c r="B56" s="64">
        <v>21016</v>
      </c>
      <c r="C56" s="64">
        <v>3</v>
      </c>
      <c r="D56" s="87"/>
      <c r="E56" s="149"/>
    </row>
    <row r="57" ht="18" customHeight="1" spans="1:5">
      <c r="A57" s="168" t="s">
        <v>60</v>
      </c>
      <c r="B57" s="64"/>
      <c r="C57" s="64"/>
      <c r="D57" s="87"/>
      <c r="E57" s="149"/>
    </row>
    <row r="58" ht="18" customHeight="1" spans="1:5">
      <c r="A58" s="168" t="s">
        <v>61</v>
      </c>
      <c r="B58" s="64">
        <v>6847</v>
      </c>
      <c r="C58" s="64">
        <v>6063</v>
      </c>
      <c r="D58" s="87">
        <f>C58/B58*100</f>
        <v>88.5497298086753</v>
      </c>
      <c r="E58" s="149"/>
    </row>
    <row r="59" ht="18" customHeight="1" spans="1:5">
      <c r="A59" s="168" t="s">
        <v>62</v>
      </c>
      <c r="B59" s="64">
        <v>380</v>
      </c>
      <c r="C59" s="64">
        <v>549</v>
      </c>
      <c r="D59" s="87">
        <f>C59/B59*100</f>
        <v>144.473684210526</v>
      </c>
      <c r="E59" s="149"/>
    </row>
    <row r="60" ht="18" customHeight="1" spans="1:5">
      <c r="A60" s="168" t="s">
        <v>63</v>
      </c>
      <c r="B60" s="64"/>
      <c r="C60" s="64"/>
      <c r="D60" s="87"/>
      <c r="E60" s="149"/>
    </row>
    <row r="61" ht="18" customHeight="1" spans="1:5">
      <c r="A61" s="168" t="s">
        <v>64</v>
      </c>
      <c r="B61" s="64"/>
      <c r="C61" s="64"/>
      <c r="D61" s="87"/>
      <c r="E61" s="149"/>
    </row>
    <row r="62" ht="18" customHeight="1" spans="1:5">
      <c r="A62" s="168" t="s">
        <v>65</v>
      </c>
      <c r="B62" s="64"/>
      <c r="C62" s="64"/>
      <c r="D62" s="87"/>
      <c r="E62" s="149"/>
    </row>
    <row r="63" ht="18" customHeight="1" spans="1:5">
      <c r="A63" s="168" t="s">
        <v>66</v>
      </c>
      <c r="B63" s="64"/>
      <c r="C63" s="64"/>
      <c r="D63" s="87"/>
      <c r="E63" s="149"/>
    </row>
    <row r="64" ht="18" customHeight="1" spans="1:5">
      <c r="A64" s="168" t="s">
        <v>67</v>
      </c>
      <c r="B64" s="64">
        <v>66</v>
      </c>
      <c r="C64" s="64">
        <v>87</v>
      </c>
      <c r="D64" s="87">
        <f>C64/B64*100</f>
        <v>131.818181818182</v>
      </c>
      <c r="E64" s="149"/>
    </row>
    <row r="65" ht="18" customHeight="1" spans="1:5">
      <c r="A65" s="168" t="s">
        <v>68</v>
      </c>
      <c r="B65" s="64"/>
      <c r="C65" s="64"/>
      <c r="D65" s="87"/>
      <c r="E65" s="149"/>
    </row>
    <row r="66" spans="1:5">
      <c r="A66" s="168" t="s">
        <v>69</v>
      </c>
      <c r="B66" s="64">
        <v>979</v>
      </c>
      <c r="C66" s="64"/>
      <c r="D66" s="87"/>
      <c r="E66" s="149"/>
    </row>
    <row r="67" spans="1:5">
      <c r="A67" s="168" t="s">
        <v>70</v>
      </c>
      <c r="B67" s="64"/>
      <c r="C67" s="64"/>
      <c r="D67" s="87"/>
      <c r="E67" s="149"/>
    </row>
    <row r="68" spans="1:5">
      <c r="A68" s="168" t="s">
        <v>71</v>
      </c>
      <c r="B68" s="64">
        <v>132</v>
      </c>
      <c r="C68" s="64">
        <v>12</v>
      </c>
      <c r="D68" s="87">
        <f>C68/B68*100</f>
        <v>9.09090909090909</v>
      </c>
      <c r="E68" s="149"/>
    </row>
    <row r="69" spans="1:5">
      <c r="A69" s="168" t="s">
        <v>72</v>
      </c>
      <c r="B69" s="64">
        <v>20041</v>
      </c>
      <c r="C69" s="64">
        <v>3487</v>
      </c>
      <c r="D69" s="87">
        <f>C69/B69*100</f>
        <v>17.3993313706901</v>
      </c>
      <c r="E69" s="149"/>
    </row>
    <row r="70" spans="1:5">
      <c r="A70" s="38"/>
      <c r="B70" s="64"/>
      <c r="C70" s="64"/>
      <c r="D70" s="87"/>
      <c r="E70" s="149"/>
    </row>
    <row r="71" spans="1:5">
      <c r="A71" s="166" t="s">
        <v>73</v>
      </c>
      <c r="B71" s="64">
        <v>15325</v>
      </c>
      <c r="C71" s="64">
        <v>21281</v>
      </c>
      <c r="D71" s="87">
        <f>C71/B71*100</f>
        <v>138.864600326264</v>
      </c>
      <c r="E71" s="149"/>
    </row>
    <row r="72" spans="1:5">
      <c r="A72" s="166" t="s">
        <v>74</v>
      </c>
      <c r="B72" s="64">
        <v>21744</v>
      </c>
      <c r="C72" s="64"/>
      <c r="D72" s="87">
        <f>C72/B72*100</f>
        <v>0</v>
      </c>
      <c r="E72" s="149"/>
    </row>
    <row r="73" spans="1:5">
      <c r="A73" s="166" t="s">
        <v>75</v>
      </c>
      <c r="B73" s="64">
        <v>21744</v>
      </c>
      <c r="C73" s="64"/>
      <c r="D73" s="87">
        <f>C73/B73*100</f>
        <v>0</v>
      </c>
      <c r="E73" s="149"/>
    </row>
    <row r="74" spans="1:5">
      <c r="A74" s="166" t="s">
        <v>76</v>
      </c>
      <c r="B74" s="64"/>
      <c r="C74" s="64"/>
      <c r="D74" s="87"/>
      <c r="E74" s="149"/>
    </row>
    <row r="75" spans="1:5">
      <c r="A75" s="166" t="s">
        <v>77</v>
      </c>
      <c r="B75" s="64"/>
      <c r="C75" s="64"/>
      <c r="D75" s="87"/>
      <c r="E75" s="149"/>
    </row>
    <row r="76" spans="1:5">
      <c r="A76" s="169" t="s">
        <v>78</v>
      </c>
      <c r="B76" s="64"/>
      <c r="C76" s="64"/>
      <c r="D76" s="87"/>
      <c r="E76" s="149"/>
    </row>
    <row r="77" spans="1:5">
      <c r="A77" s="166" t="s">
        <v>79</v>
      </c>
      <c r="B77" s="64">
        <v>3700</v>
      </c>
      <c r="C77" s="64"/>
      <c r="D77" s="87">
        <f>C77/B77*100</f>
        <v>0</v>
      </c>
      <c r="E77" s="149"/>
    </row>
    <row r="78" spans="1:5">
      <c r="A78" s="166" t="s">
        <v>80</v>
      </c>
      <c r="B78" s="64"/>
      <c r="C78" s="64"/>
      <c r="D78" s="87"/>
      <c r="E78" s="149"/>
    </row>
    <row r="79" spans="1:5">
      <c r="A79" s="170" t="s">
        <v>81</v>
      </c>
      <c r="B79" s="64">
        <v>80000</v>
      </c>
      <c r="C79" s="64">
        <v>51441</v>
      </c>
      <c r="D79" s="110">
        <f>C79/B79*100</f>
        <v>64.30125</v>
      </c>
      <c r="E79" s="111"/>
    </row>
    <row r="80" spans="1:5">
      <c r="A80" s="171"/>
      <c r="B80" s="172"/>
      <c r="C80" s="172"/>
      <c r="D80" s="110"/>
      <c r="E80" s="111"/>
    </row>
    <row r="81" spans="1:5">
      <c r="A81" s="66"/>
      <c r="B81" s="66"/>
      <c r="C81" s="66"/>
      <c r="D81" s="110"/>
      <c r="E81" s="66"/>
    </row>
    <row r="82" spans="1:5">
      <c r="A82" s="161" t="s">
        <v>82</v>
      </c>
      <c r="B82" s="66">
        <f>B30+B31</f>
        <v>488353</v>
      </c>
      <c r="C82" s="66">
        <f>C30+C31</f>
        <v>399381</v>
      </c>
      <c r="D82" s="110">
        <f>C82/B82*100</f>
        <v>81.7812115416512</v>
      </c>
      <c r="E82" s="66"/>
    </row>
  </sheetData>
  <mergeCells count="1">
    <mergeCell ref="A2:E2"/>
  </mergeCells>
  <pageMargins left="0.471527777777778" right="0.0388888888888889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14" workbookViewId="0">
      <selection activeCell="I7" sqref="I7"/>
    </sheetView>
  </sheetViews>
  <sheetFormatPr defaultColWidth="9" defaultRowHeight="14.25" outlineLevelCol="4"/>
  <cols>
    <col min="1" max="1" width="25.375" style="17" customWidth="1"/>
    <col min="2" max="2" width="18.5" style="17" customWidth="1"/>
    <col min="3" max="3" width="14.375" style="17" customWidth="1"/>
    <col min="4" max="4" width="15.25" style="17" customWidth="1"/>
    <col min="5" max="5" width="5.875" style="17" customWidth="1"/>
    <col min="6" max="16384" width="9" style="17"/>
  </cols>
  <sheetData>
    <row r="1" ht="18.75" spans="1:1">
      <c r="A1" s="1" t="s">
        <v>83</v>
      </c>
    </row>
    <row r="2" ht="22.5" spans="1:5">
      <c r="A2" s="19" t="s">
        <v>84</v>
      </c>
      <c r="B2" s="19"/>
      <c r="C2" s="19"/>
      <c r="D2" s="19"/>
      <c r="E2" s="19"/>
    </row>
    <row r="3" ht="22.5" customHeight="1" spans="5:5">
      <c r="E3" s="26" t="s">
        <v>2</v>
      </c>
    </row>
    <row r="4" ht="34.5" customHeight="1" spans="1:5">
      <c r="A4" s="50" t="s">
        <v>3</v>
      </c>
      <c r="B4" s="147" t="s">
        <v>85</v>
      </c>
      <c r="C4" s="123" t="s">
        <v>5</v>
      </c>
      <c r="D4" s="123" t="s">
        <v>6</v>
      </c>
      <c r="E4" s="52" t="s">
        <v>7</v>
      </c>
    </row>
    <row r="5" ht="16.5" customHeight="1" spans="1:5">
      <c r="A5" s="148" t="s">
        <v>86</v>
      </c>
      <c r="B5" s="58">
        <v>29228</v>
      </c>
      <c r="C5" s="58">
        <v>31713</v>
      </c>
      <c r="D5" s="87">
        <f>C5/B5*100</f>
        <v>108.502121253592</v>
      </c>
      <c r="E5" s="87"/>
    </row>
    <row r="6" ht="16.5" customHeight="1" spans="1:5">
      <c r="A6" s="148" t="s">
        <v>87</v>
      </c>
      <c r="B6" s="64"/>
      <c r="C6" s="64">
        <v>0</v>
      </c>
      <c r="D6" s="87"/>
      <c r="E6" s="87"/>
    </row>
    <row r="7" ht="16.5" customHeight="1" spans="1:5">
      <c r="A7" s="148" t="s">
        <v>88</v>
      </c>
      <c r="B7" s="64">
        <v>120</v>
      </c>
      <c r="C7" s="64">
        <v>100</v>
      </c>
      <c r="D7" s="87">
        <f t="shared" ref="D7:D36" si="0">C7/B7*100</f>
        <v>83.3333333333333</v>
      </c>
      <c r="E7" s="149"/>
    </row>
    <row r="8" ht="16.5" customHeight="1" spans="1:5">
      <c r="A8" s="148" t="s">
        <v>89</v>
      </c>
      <c r="B8" s="64">
        <v>8060</v>
      </c>
      <c r="C8" s="64">
        <v>7906</v>
      </c>
      <c r="D8" s="87">
        <f t="shared" si="0"/>
        <v>98.0893300248139</v>
      </c>
      <c r="E8" s="55"/>
    </row>
    <row r="9" ht="16.5" customHeight="1" spans="1:5">
      <c r="A9" s="148" t="s">
        <v>90</v>
      </c>
      <c r="B9" s="64">
        <v>51079</v>
      </c>
      <c r="C9" s="64">
        <v>51047</v>
      </c>
      <c r="D9" s="87">
        <f t="shared" si="0"/>
        <v>99.9373519450263</v>
      </c>
      <c r="E9" s="149"/>
    </row>
    <row r="10" ht="16.5" customHeight="1" spans="1:5">
      <c r="A10" s="148" t="s">
        <v>91</v>
      </c>
      <c r="B10" s="64">
        <v>2748</v>
      </c>
      <c r="C10" s="64">
        <v>2059</v>
      </c>
      <c r="D10" s="87">
        <f t="shared" si="0"/>
        <v>74.9272197962154</v>
      </c>
      <c r="E10" s="149"/>
    </row>
    <row r="11" ht="16.5" customHeight="1" spans="1:5">
      <c r="A11" s="148" t="s">
        <v>92</v>
      </c>
      <c r="B11" s="64">
        <v>2654</v>
      </c>
      <c r="C11" s="64">
        <v>3091</v>
      </c>
      <c r="D11" s="87">
        <f t="shared" si="0"/>
        <v>116.46571213263</v>
      </c>
      <c r="E11" s="149"/>
    </row>
    <row r="12" ht="16.5" customHeight="1" spans="1:5">
      <c r="A12" s="148" t="s">
        <v>93</v>
      </c>
      <c r="B12" s="64">
        <v>46997</v>
      </c>
      <c r="C12" s="64">
        <v>52029</v>
      </c>
      <c r="D12" s="87">
        <f t="shared" si="0"/>
        <v>110.707066408494</v>
      </c>
      <c r="E12" s="149"/>
    </row>
    <row r="13" ht="16.5" customHeight="1" spans="1:5">
      <c r="A13" s="148" t="s">
        <v>94</v>
      </c>
      <c r="B13" s="64">
        <v>30719</v>
      </c>
      <c r="C13" s="64">
        <v>30056</v>
      </c>
      <c r="D13" s="87">
        <f t="shared" si="0"/>
        <v>97.841726618705</v>
      </c>
      <c r="E13" s="149"/>
    </row>
    <row r="14" ht="16.5" customHeight="1" spans="1:5">
      <c r="A14" s="148" t="s">
        <v>95</v>
      </c>
      <c r="B14" s="64">
        <v>35022</v>
      </c>
      <c r="C14" s="64">
        <v>13445</v>
      </c>
      <c r="D14" s="87">
        <f t="shared" si="0"/>
        <v>38.3901547598652</v>
      </c>
      <c r="E14" s="149"/>
    </row>
    <row r="15" ht="16.5" customHeight="1" spans="1:5">
      <c r="A15" s="148" t="s">
        <v>96</v>
      </c>
      <c r="B15" s="64">
        <v>50653</v>
      </c>
      <c r="C15" s="64">
        <v>66868</v>
      </c>
      <c r="D15" s="87">
        <f t="shared" si="0"/>
        <v>132.011924269046</v>
      </c>
      <c r="E15" s="149"/>
    </row>
    <row r="16" ht="16.5" customHeight="1" spans="1:5">
      <c r="A16" s="148" t="s">
        <v>97</v>
      </c>
      <c r="B16" s="64">
        <v>41845</v>
      </c>
      <c r="C16" s="64">
        <v>36311</v>
      </c>
      <c r="D16" s="87">
        <f t="shared" si="0"/>
        <v>86.7750029872147</v>
      </c>
      <c r="E16" s="149"/>
    </row>
    <row r="17" ht="16.5" customHeight="1" spans="1:5">
      <c r="A17" s="148" t="s">
        <v>98</v>
      </c>
      <c r="B17" s="64">
        <v>7654</v>
      </c>
      <c r="C17" s="64">
        <v>6486</v>
      </c>
      <c r="D17" s="87">
        <f t="shared" si="0"/>
        <v>84.7400052260256</v>
      </c>
      <c r="E17" s="149"/>
    </row>
    <row r="18" ht="16.5" customHeight="1" spans="1:5">
      <c r="A18" s="148" t="s">
        <v>99</v>
      </c>
      <c r="B18" s="64">
        <v>33874</v>
      </c>
      <c r="C18" s="64">
        <v>2419</v>
      </c>
      <c r="D18" s="87">
        <f t="shared" si="0"/>
        <v>7.14117021904706</v>
      </c>
      <c r="E18" s="149"/>
    </row>
    <row r="19" ht="16.5" customHeight="1" spans="1:5">
      <c r="A19" s="148" t="s">
        <v>100</v>
      </c>
      <c r="B19" s="64">
        <v>225</v>
      </c>
      <c r="C19" s="64">
        <v>195</v>
      </c>
      <c r="D19" s="87">
        <f t="shared" si="0"/>
        <v>86.6666666666667</v>
      </c>
      <c r="E19" s="149"/>
    </row>
    <row r="20" ht="16.5" customHeight="1" spans="1:5">
      <c r="A20" s="148" t="s">
        <v>101</v>
      </c>
      <c r="B20" s="64">
        <v>56</v>
      </c>
      <c r="C20" s="64">
        <v>95</v>
      </c>
      <c r="D20" s="87">
        <f t="shared" si="0"/>
        <v>169.642857142857</v>
      </c>
      <c r="E20" s="149"/>
    </row>
    <row r="21" ht="16.5" customHeight="1" spans="1:5">
      <c r="A21" s="148" t="s">
        <v>102</v>
      </c>
      <c r="B21" s="64"/>
      <c r="C21" s="64">
        <v>0</v>
      </c>
      <c r="D21" s="87"/>
      <c r="E21" s="149"/>
    </row>
    <row r="22" ht="16.5" customHeight="1" spans="1:5">
      <c r="A22" s="148" t="s">
        <v>103</v>
      </c>
      <c r="B22" s="64">
        <v>3784</v>
      </c>
      <c r="C22" s="64">
        <v>5116</v>
      </c>
      <c r="D22" s="87">
        <f t="shared" si="0"/>
        <v>135.200845665962</v>
      </c>
      <c r="E22" s="149"/>
    </row>
    <row r="23" ht="16.5" customHeight="1" spans="1:5">
      <c r="A23" s="148" t="s">
        <v>104</v>
      </c>
      <c r="B23" s="64">
        <v>14552</v>
      </c>
      <c r="C23" s="64">
        <v>6933</v>
      </c>
      <c r="D23" s="87">
        <f t="shared" si="0"/>
        <v>47.6429356789445</v>
      </c>
      <c r="E23" s="149"/>
    </row>
    <row r="24" ht="16.5" customHeight="1" spans="1:5">
      <c r="A24" s="148" t="s">
        <v>105</v>
      </c>
      <c r="B24" s="64">
        <v>532</v>
      </c>
      <c r="C24" s="64">
        <v>541</v>
      </c>
      <c r="D24" s="87">
        <f t="shared" si="0"/>
        <v>101.691729323308</v>
      </c>
      <c r="E24" s="149"/>
    </row>
    <row r="25" ht="16.5" customHeight="1" spans="1:5">
      <c r="A25" s="148" t="s">
        <v>106</v>
      </c>
      <c r="B25" s="64">
        <v>3273</v>
      </c>
      <c r="C25" s="64">
        <v>5040</v>
      </c>
      <c r="D25" s="87">
        <f t="shared" si="0"/>
        <v>153.987167736022</v>
      </c>
      <c r="E25" s="149"/>
    </row>
    <row r="26" ht="16.5" customHeight="1" spans="1:5">
      <c r="A26" s="148" t="s">
        <v>107</v>
      </c>
      <c r="B26" s="64"/>
      <c r="C26" s="64">
        <v>6000</v>
      </c>
      <c r="D26" s="87"/>
      <c r="E26" s="149"/>
    </row>
    <row r="27" ht="16.5" customHeight="1" spans="1:5">
      <c r="A27" s="148" t="s">
        <v>108</v>
      </c>
      <c r="B27" s="64">
        <v>1174</v>
      </c>
      <c r="C27" s="64">
        <v>1350</v>
      </c>
      <c r="D27" s="87">
        <f t="shared" si="0"/>
        <v>114.991482112436</v>
      </c>
      <c r="E27" s="149"/>
    </row>
    <row r="28" ht="16.5" customHeight="1" spans="1:5">
      <c r="A28" s="148" t="s">
        <v>109</v>
      </c>
      <c r="B28" s="64">
        <v>3</v>
      </c>
      <c r="C28" s="64">
        <v>50</v>
      </c>
      <c r="D28" s="87">
        <f t="shared" si="0"/>
        <v>1666.66666666667</v>
      </c>
      <c r="E28" s="65"/>
    </row>
    <row r="29" ht="16.5" customHeight="1" spans="1:5">
      <c r="A29" s="148" t="s">
        <v>110</v>
      </c>
      <c r="B29" s="64">
        <v>37</v>
      </c>
      <c r="C29" s="64">
        <v>64425</v>
      </c>
      <c r="D29" s="87">
        <f t="shared" si="0"/>
        <v>174121.621621622</v>
      </c>
      <c r="E29" s="65"/>
    </row>
    <row r="30" ht="16.5" customHeight="1" spans="1:5">
      <c r="A30" s="150"/>
      <c r="B30" s="88"/>
      <c r="C30" s="88">
        <v>0</v>
      </c>
      <c r="D30" s="87"/>
      <c r="E30" s="149"/>
    </row>
    <row r="31" ht="16.5" customHeight="1" spans="1:5">
      <c r="A31" s="151" t="s">
        <v>111</v>
      </c>
      <c r="B31" s="58">
        <v>364289</v>
      </c>
      <c r="C31" s="58">
        <v>393275</v>
      </c>
      <c r="D31" s="87">
        <f>C31/B31*100</f>
        <v>107.956869408629</v>
      </c>
      <c r="E31" s="149"/>
    </row>
    <row r="32" ht="16.5" customHeight="1" spans="1:5">
      <c r="A32" s="151"/>
      <c r="B32" s="88"/>
      <c r="C32" s="88"/>
      <c r="D32" s="87"/>
      <c r="E32" s="149"/>
    </row>
    <row r="33" ht="16.5" customHeight="1" spans="1:5">
      <c r="A33" s="152" t="s">
        <v>112</v>
      </c>
      <c r="B33" s="64">
        <v>7578</v>
      </c>
      <c r="C33" s="64">
        <v>6106</v>
      </c>
      <c r="D33" s="153">
        <f>C33/B33*100</f>
        <v>80.5753496964898</v>
      </c>
      <c r="E33" s="154"/>
    </row>
    <row r="34" ht="16.5" customHeight="1" spans="1:5">
      <c r="A34" s="152" t="s">
        <v>113</v>
      </c>
      <c r="B34" s="155"/>
      <c r="C34" s="155"/>
      <c r="D34" s="153"/>
      <c r="E34" s="154"/>
    </row>
    <row r="35" ht="16.5" customHeight="1" spans="1:5">
      <c r="A35" s="156" t="s">
        <v>114</v>
      </c>
      <c r="B35" s="92">
        <v>21281</v>
      </c>
      <c r="C35" s="155"/>
      <c r="D35" s="153"/>
      <c r="E35" s="154"/>
    </row>
    <row r="36" spans="1:5">
      <c r="A36" s="156" t="s">
        <v>115</v>
      </c>
      <c r="B36" s="64">
        <v>708</v>
      </c>
      <c r="C36" s="155"/>
      <c r="D36" s="153">
        <f>C36/B36*100</f>
        <v>0</v>
      </c>
      <c r="E36" s="154"/>
    </row>
    <row r="37" spans="1:5">
      <c r="A37" s="156" t="s">
        <v>116</v>
      </c>
      <c r="B37" s="64">
        <v>94497</v>
      </c>
      <c r="C37" s="155"/>
      <c r="D37" s="153">
        <f>C37/B37*100</f>
        <v>0</v>
      </c>
      <c r="E37" s="154"/>
    </row>
    <row r="38" spans="1:5">
      <c r="A38" s="157" t="s">
        <v>117</v>
      </c>
      <c r="B38" s="158"/>
      <c r="C38" s="155"/>
      <c r="D38" s="153"/>
      <c r="E38" s="154"/>
    </row>
    <row r="39" spans="1:5">
      <c r="A39" s="159" t="s">
        <v>118</v>
      </c>
      <c r="B39" s="160">
        <f>SUM(B31:B38)</f>
        <v>488353</v>
      </c>
      <c r="C39" s="155">
        <f>SUM(C31:C37)</f>
        <v>399381</v>
      </c>
      <c r="D39" s="153">
        <f>C39/B39*100</f>
        <v>81.7812115416512</v>
      </c>
      <c r="E39" s="154"/>
    </row>
  </sheetData>
  <mergeCells count="1">
    <mergeCell ref="A2:E2"/>
  </mergeCells>
  <pageMargins left="0.629166666666667" right="0.31388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49"/>
  <sheetViews>
    <sheetView workbookViewId="0">
      <selection activeCell="D5" sqref="D5"/>
    </sheetView>
  </sheetViews>
  <sheetFormatPr defaultColWidth="9" defaultRowHeight="14.25"/>
  <cols>
    <col min="1" max="1" width="33.125" style="134" customWidth="1"/>
    <col min="2" max="2" width="15" style="135" customWidth="1"/>
    <col min="3" max="3" width="16.625" style="135" customWidth="1"/>
    <col min="4" max="4" width="11.625" style="135" customWidth="1"/>
    <col min="5" max="5" width="6.625" style="135" customWidth="1"/>
    <col min="6" max="6" width="9" style="17"/>
    <col min="7" max="7" width="9" style="17" hidden="1" customWidth="1"/>
    <col min="8" max="8" width="24.125" style="17" hidden="1" customWidth="1"/>
    <col min="9" max="10" width="9" style="17" hidden="1" customWidth="1"/>
    <col min="11" max="11" width="26.75" style="17" customWidth="1"/>
    <col min="12" max="13" width="9.375" style="17"/>
    <col min="14" max="16384" width="9" style="17"/>
  </cols>
  <sheetData>
    <row r="1" ht="18.75" spans="1:1">
      <c r="A1" s="136" t="s">
        <v>119</v>
      </c>
    </row>
    <row r="2" ht="22.5" spans="1:5">
      <c r="A2" s="137" t="s">
        <v>120</v>
      </c>
      <c r="B2" s="122"/>
      <c r="C2" s="122"/>
      <c r="D2" s="122"/>
      <c r="E2" s="122"/>
    </row>
    <row r="3" spans="5:5">
      <c r="E3" s="138" t="s">
        <v>2</v>
      </c>
    </row>
    <row r="4" ht="34.5" customHeight="1" spans="1:5">
      <c r="A4" s="139" t="s">
        <v>121</v>
      </c>
      <c r="B4" s="140" t="s">
        <v>85</v>
      </c>
      <c r="C4" s="141" t="s">
        <v>5</v>
      </c>
      <c r="D4" s="142" t="s">
        <v>122</v>
      </c>
      <c r="E4" s="143" t="s">
        <v>7</v>
      </c>
    </row>
    <row r="5" ht="17.25" customHeight="1" spans="1:9">
      <c r="A5" s="34" t="s">
        <v>123</v>
      </c>
      <c r="B5" s="58">
        <v>29228</v>
      </c>
      <c r="C5" s="58">
        <v>31713</v>
      </c>
      <c r="D5" s="144">
        <f>(C5/B5)*100</f>
        <v>108.502121253592</v>
      </c>
      <c r="E5" s="66"/>
      <c r="G5" s="60" t="s">
        <v>86</v>
      </c>
      <c r="H5" s="74">
        <v>26369</v>
      </c>
      <c r="I5" s="75">
        <v>30654</v>
      </c>
    </row>
    <row r="6" ht="17.25" customHeight="1" spans="1:9">
      <c r="A6" s="34" t="s">
        <v>124</v>
      </c>
      <c r="B6" s="64">
        <v>634</v>
      </c>
      <c r="C6" s="64">
        <v>673</v>
      </c>
      <c r="D6" s="144">
        <f>(C6/B6)*100</f>
        <v>106.15141955836</v>
      </c>
      <c r="E6" s="66"/>
      <c r="G6" s="60" t="s">
        <v>124</v>
      </c>
      <c r="H6" s="74">
        <v>578</v>
      </c>
      <c r="I6" s="75">
        <v>518</v>
      </c>
    </row>
    <row r="7" ht="17.25" customHeight="1" spans="1:9">
      <c r="A7" s="34" t="s">
        <v>125</v>
      </c>
      <c r="B7" s="64">
        <v>379</v>
      </c>
      <c r="C7" s="64">
        <v>419</v>
      </c>
      <c r="D7" s="144">
        <f>(C7/B7)*100</f>
        <v>110.554089709763</v>
      </c>
      <c r="E7" s="66"/>
      <c r="G7" s="60" t="s">
        <v>126</v>
      </c>
      <c r="H7" s="145">
        <v>371</v>
      </c>
      <c r="I7" s="75">
        <v>360</v>
      </c>
    </row>
    <row r="8" ht="17.25" customHeight="1" spans="1:9">
      <c r="A8" s="34" t="s">
        <v>127</v>
      </c>
      <c r="B8" s="64">
        <v>106</v>
      </c>
      <c r="C8" s="64">
        <v>157</v>
      </c>
      <c r="D8" s="144">
        <f>(C8/B8)*100</f>
        <v>148.11320754717</v>
      </c>
      <c r="E8" s="66"/>
      <c r="G8" s="60" t="s">
        <v>128</v>
      </c>
      <c r="H8" s="74">
        <v>10120</v>
      </c>
      <c r="I8" s="75">
        <v>13056</v>
      </c>
    </row>
    <row r="9" ht="17.25" customHeight="1" spans="1:9">
      <c r="A9" s="34" t="s">
        <v>129</v>
      </c>
      <c r="B9" s="64"/>
      <c r="C9" s="64">
        <v>0</v>
      </c>
      <c r="D9" s="144"/>
      <c r="E9" s="66"/>
      <c r="G9" s="60" t="s">
        <v>130</v>
      </c>
      <c r="H9" s="74">
        <v>5394</v>
      </c>
      <c r="I9" s="75">
        <v>4683</v>
      </c>
    </row>
    <row r="10" ht="17.25" customHeight="1" spans="1:9">
      <c r="A10" s="34" t="s">
        <v>131</v>
      </c>
      <c r="B10" s="64">
        <v>149</v>
      </c>
      <c r="C10" s="64">
        <v>65</v>
      </c>
      <c r="D10" s="144">
        <f>(C10/B10)*100</f>
        <v>43.6241610738255</v>
      </c>
      <c r="E10" s="66"/>
      <c r="G10" s="60" t="s">
        <v>132</v>
      </c>
      <c r="H10" s="74">
        <v>241</v>
      </c>
      <c r="I10" s="75">
        <v>331</v>
      </c>
    </row>
    <row r="11" ht="17.25" customHeight="1" spans="1:9">
      <c r="A11" s="34" t="s">
        <v>133</v>
      </c>
      <c r="B11" s="64"/>
      <c r="C11" s="64">
        <v>0</v>
      </c>
      <c r="D11" s="144"/>
      <c r="E11" s="66"/>
      <c r="G11" s="60" t="s">
        <v>134</v>
      </c>
      <c r="H11" s="74">
        <v>779</v>
      </c>
      <c r="I11" s="75">
        <v>1085</v>
      </c>
    </row>
    <row r="12" ht="17.25" customHeight="1" spans="1:9">
      <c r="A12" s="34" t="s">
        <v>135</v>
      </c>
      <c r="B12" s="64"/>
      <c r="C12" s="64">
        <v>0</v>
      </c>
      <c r="D12" s="144"/>
      <c r="E12" s="66"/>
      <c r="G12" s="60" t="s">
        <v>136</v>
      </c>
      <c r="H12" s="74">
        <v>1212</v>
      </c>
      <c r="I12" s="75">
        <v>1500</v>
      </c>
    </row>
    <row r="13" ht="17.25" customHeight="1" spans="1:9">
      <c r="A13" s="34" t="s">
        <v>137</v>
      </c>
      <c r="B13" s="64"/>
      <c r="C13" s="64">
        <v>0</v>
      </c>
      <c r="D13" s="144"/>
      <c r="E13" s="66"/>
      <c r="G13" s="60" t="s">
        <v>138</v>
      </c>
      <c r="H13" s="74">
        <v>294</v>
      </c>
      <c r="I13" s="75">
        <v>320</v>
      </c>
    </row>
    <row r="14" ht="17.25" customHeight="1" spans="1:9">
      <c r="A14" s="34" t="s">
        <v>139</v>
      </c>
      <c r="B14" s="64"/>
      <c r="C14" s="64">
        <v>0</v>
      </c>
      <c r="D14" s="144"/>
      <c r="E14" s="66"/>
      <c r="G14" s="60" t="s">
        <v>140</v>
      </c>
      <c r="H14" s="74"/>
      <c r="I14" s="75">
        <v>0</v>
      </c>
    </row>
    <row r="15" ht="17.25" customHeight="1" spans="1:9">
      <c r="A15" s="34" t="s">
        <v>141</v>
      </c>
      <c r="B15" s="64"/>
      <c r="C15" s="64">
        <v>0</v>
      </c>
      <c r="D15" s="144"/>
      <c r="E15" s="66"/>
      <c r="G15" s="60" t="s">
        <v>142</v>
      </c>
      <c r="H15" s="74">
        <v>121</v>
      </c>
      <c r="I15" s="75">
        <v>105</v>
      </c>
    </row>
    <row r="16" ht="17.25" customHeight="1" spans="1:9">
      <c r="A16" s="34" t="s">
        <v>143</v>
      </c>
      <c r="B16" s="64"/>
      <c r="C16" s="64">
        <v>32</v>
      </c>
      <c r="D16" s="144"/>
      <c r="E16" s="66"/>
      <c r="G16" s="60" t="s">
        <v>144</v>
      </c>
      <c r="H16" s="74">
        <v>1090</v>
      </c>
      <c r="I16" s="75">
        <v>1461</v>
      </c>
    </row>
    <row r="17" ht="17.25" customHeight="1" spans="1:9">
      <c r="A17" s="34" t="s">
        <v>145</v>
      </c>
      <c r="B17" s="64"/>
      <c r="C17" s="64">
        <v>0</v>
      </c>
      <c r="D17" s="144"/>
      <c r="E17" s="66"/>
      <c r="G17" s="60" t="s">
        <v>146</v>
      </c>
      <c r="H17" s="74">
        <v>1153</v>
      </c>
      <c r="I17" s="75">
        <v>499</v>
      </c>
    </row>
    <row r="18" ht="17.25" customHeight="1" spans="1:9">
      <c r="A18" s="34" t="s">
        <v>126</v>
      </c>
      <c r="B18" s="64">
        <v>394</v>
      </c>
      <c r="C18" s="64">
        <v>446</v>
      </c>
      <c r="D18" s="144">
        <f>(C18/B18)*100</f>
        <v>113.197969543147</v>
      </c>
      <c r="E18" s="66"/>
      <c r="G18" s="60" t="s">
        <v>147</v>
      </c>
      <c r="H18" s="74"/>
      <c r="I18" s="75">
        <v>0</v>
      </c>
    </row>
    <row r="19" ht="17.25" customHeight="1" spans="1:9">
      <c r="A19" s="34" t="s">
        <v>125</v>
      </c>
      <c r="B19" s="64">
        <v>270</v>
      </c>
      <c r="C19" s="64">
        <v>308</v>
      </c>
      <c r="D19" s="144">
        <f>(C19/B19)*100</f>
        <v>114.074074074074</v>
      </c>
      <c r="E19" s="66"/>
      <c r="G19" s="60" t="s">
        <v>148</v>
      </c>
      <c r="H19" s="74"/>
      <c r="I19" s="75">
        <v>0</v>
      </c>
    </row>
    <row r="20" ht="17.25" customHeight="1" spans="1:9">
      <c r="A20" s="34" t="s">
        <v>127</v>
      </c>
      <c r="B20" s="64">
        <v>54</v>
      </c>
      <c r="C20" s="64">
        <v>93</v>
      </c>
      <c r="D20" s="144">
        <f>(C20/B20)*100</f>
        <v>172.222222222222</v>
      </c>
      <c r="E20" s="66"/>
      <c r="G20" s="60" t="s">
        <v>149</v>
      </c>
      <c r="H20" s="74"/>
      <c r="I20" s="75">
        <v>0</v>
      </c>
    </row>
    <row r="21" ht="17.25" customHeight="1" spans="1:9">
      <c r="A21" s="34" t="s">
        <v>129</v>
      </c>
      <c r="B21" s="64"/>
      <c r="C21" s="64">
        <v>0</v>
      </c>
      <c r="D21" s="144"/>
      <c r="E21" s="66"/>
      <c r="G21" s="60" t="s">
        <v>150</v>
      </c>
      <c r="H21" s="74">
        <v>590</v>
      </c>
      <c r="I21" s="75">
        <v>85</v>
      </c>
    </row>
    <row r="22" ht="17.25" customHeight="1" spans="1:9">
      <c r="A22" s="34" t="s">
        <v>151</v>
      </c>
      <c r="B22" s="64">
        <v>70</v>
      </c>
      <c r="C22" s="64">
        <v>45</v>
      </c>
      <c r="D22" s="144">
        <f>(C22/B22)*100</f>
        <v>64.2857142857143</v>
      </c>
      <c r="E22" s="66"/>
      <c r="G22" s="60" t="s">
        <v>152</v>
      </c>
      <c r="H22" s="74">
        <v>48</v>
      </c>
      <c r="I22" s="75">
        <v>46</v>
      </c>
    </row>
    <row r="23" ht="17.25" customHeight="1" spans="1:9">
      <c r="A23" s="34" t="s">
        <v>153</v>
      </c>
      <c r="B23" s="64"/>
      <c r="C23" s="64">
        <v>0</v>
      </c>
      <c r="D23" s="144"/>
      <c r="E23" s="66"/>
      <c r="G23" s="60" t="s">
        <v>154</v>
      </c>
      <c r="H23" s="74">
        <v>133</v>
      </c>
      <c r="I23" s="75">
        <v>161</v>
      </c>
    </row>
    <row r="24" ht="17.25" customHeight="1" spans="1:9">
      <c r="A24" s="34" t="s">
        <v>155</v>
      </c>
      <c r="B24" s="64"/>
      <c r="C24" s="64">
        <v>0</v>
      </c>
      <c r="D24" s="144"/>
      <c r="E24" s="66"/>
      <c r="G24" s="60" t="s">
        <v>156</v>
      </c>
      <c r="H24" s="74">
        <v>506</v>
      </c>
      <c r="I24" s="75">
        <v>594</v>
      </c>
    </row>
    <row r="25" ht="17.25" customHeight="1" spans="1:9">
      <c r="A25" s="34" t="s">
        <v>143</v>
      </c>
      <c r="B25" s="64"/>
      <c r="C25" s="64">
        <v>0</v>
      </c>
      <c r="D25" s="144"/>
      <c r="E25" s="66"/>
      <c r="G25" s="60" t="s">
        <v>157</v>
      </c>
      <c r="H25" s="74">
        <v>1185</v>
      </c>
      <c r="I25" s="75">
        <v>960</v>
      </c>
    </row>
    <row r="26" ht="17.25" customHeight="1" spans="1:9">
      <c r="A26" s="34" t="s">
        <v>158</v>
      </c>
      <c r="B26" s="64"/>
      <c r="C26" s="64">
        <v>0</v>
      </c>
      <c r="D26" s="144"/>
      <c r="E26" s="66"/>
      <c r="G26" s="60" t="s">
        <v>159</v>
      </c>
      <c r="H26" s="74">
        <v>761</v>
      </c>
      <c r="I26" s="75">
        <v>831</v>
      </c>
    </row>
    <row r="27" ht="17.25" customHeight="1" spans="1:9">
      <c r="A27" s="34" t="s">
        <v>128</v>
      </c>
      <c r="B27" s="64">
        <v>14947</v>
      </c>
      <c r="C27" s="64">
        <v>18393</v>
      </c>
      <c r="D27" s="144">
        <f t="shared" ref="D23:D40" si="0">(C27/B27)*100</f>
        <v>123.054793604068</v>
      </c>
      <c r="E27" s="66"/>
      <c r="G27" s="60" t="s">
        <v>160</v>
      </c>
      <c r="H27" s="74">
        <v>83</v>
      </c>
      <c r="I27" s="75">
        <v>88</v>
      </c>
    </row>
    <row r="28" spans="1:9">
      <c r="A28" s="34" t="s">
        <v>125</v>
      </c>
      <c r="B28" s="64">
        <v>5876</v>
      </c>
      <c r="C28" s="64">
        <v>6235</v>
      </c>
      <c r="D28" s="144">
        <f t="shared" si="0"/>
        <v>106.109598366236</v>
      </c>
      <c r="E28" s="66"/>
      <c r="G28" s="60" t="s">
        <v>161</v>
      </c>
      <c r="H28" s="74"/>
      <c r="I28" s="75">
        <v>0</v>
      </c>
    </row>
    <row r="29" spans="1:9">
      <c r="A29" s="34" t="s">
        <v>127</v>
      </c>
      <c r="B29" s="64">
        <v>3207</v>
      </c>
      <c r="C29" s="64">
        <v>4978</v>
      </c>
      <c r="D29" s="144">
        <f t="shared" si="0"/>
        <v>155.222949797318</v>
      </c>
      <c r="E29" s="66"/>
      <c r="G29" s="60" t="s">
        <v>162</v>
      </c>
      <c r="H29" s="74">
        <v>395</v>
      </c>
      <c r="I29" s="75">
        <v>2506</v>
      </c>
    </row>
    <row r="30" spans="1:9">
      <c r="A30" s="34" t="s">
        <v>129</v>
      </c>
      <c r="B30" s="64">
        <v>5063</v>
      </c>
      <c r="C30" s="64">
        <v>6801</v>
      </c>
      <c r="D30" s="144">
        <f t="shared" si="0"/>
        <v>134.327473829745</v>
      </c>
      <c r="E30" s="66"/>
      <c r="G30" s="60" t="s">
        <v>163</v>
      </c>
      <c r="H30" s="74"/>
      <c r="I30" s="75">
        <v>0</v>
      </c>
    </row>
    <row r="31" spans="1:9">
      <c r="A31" s="34" t="s">
        <v>164</v>
      </c>
      <c r="B31" s="64"/>
      <c r="C31" s="64">
        <v>0</v>
      </c>
      <c r="D31" s="144"/>
      <c r="E31" s="66"/>
      <c r="G31" s="60" t="s">
        <v>165</v>
      </c>
      <c r="H31" s="74">
        <v>1221</v>
      </c>
      <c r="I31" s="75">
        <v>1265</v>
      </c>
    </row>
    <row r="32" spans="1:9">
      <c r="A32" s="34" t="s">
        <v>166</v>
      </c>
      <c r="B32" s="64"/>
      <c r="C32" s="64">
        <v>0</v>
      </c>
      <c r="D32" s="144"/>
      <c r="E32" s="66"/>
      <c r="G32" s="60" t="s">
        <v>167</v>
      </c>
      <c r="H32" s="74">
        <v>94</v>
      </c>
      <c r="I32" s="75">
        <v>200</v>
      </c>
    </row>
    <row r="33" spans="1:9">
      <c r="A33" s="34" t="s">
        <v>168</v>
      </c>
      <c r="B33" s="64"/>
      <c r="C33" s="64">
        <v>0</v>
      </c>
      <c r="D33" s="144"/>
      <c r="E33" s="66"/>
      <c r="G33" s="60" t="s">
        <v>87</v>
      </c>
      <c r="H33" s="74"/>
      <c r="I33" s="75">
        <v>0</v>
      </c>
    </row>
    <row r="34" spans="1:9">
      <c r="A34" s="34" t="s">
        <v>169</v>
      </c>
      <c r="B34" s="64">
        <v>128</v>
      </c>
      <c r="C34" s="64">
        <v>105</v>
      </c>
      <c r="D34" s="144">
        <f t="shared" si="0"/>
        <v>82.03125</v>
      </c>
      <c r="E34" s="66"/>
      <c r="G34" s="60" t="s">
        <v>170</v>
      </c>
      <c r="H34" s="74"/>
      <c r="I34" s="75">
        <v>0</v>
      </c>
    </row>
    <row r="35" spans="1:9">
      <c r="A35" s="34" t="s">
        <v>171</v>
      </c>
      <c r="B35" s="64"/>
      <c r="C35" s="64">
        <v>0</v>
      </c>
      <c r="D35" s="144"/>
      <c r="E35" s="66"/>
      <c r="G35" s="60" t="s">
        <v>172</v>
      </c>
      <c r="H35" s="74"/>
      <c r="I35" s="75">
        <v>0</v>
      </c>
    </row>
    <row r="36" spans="1:9">
      <c r="A36" s="34" t="s">
        <v>143</v>
      </c>
      <c r="B36" s="64">
        <v>623</v>
      </c>
      <c r="C36" s="64">
        <v>75</v>
      </c>
      <c r="D36" s="144">
        <f t="shared" si="0"/>
        <v>12.0385232744783</v>
      </c>
      <c r="E36" s="66"/>
      <c r="G36" s="60" t="s">
        <v>88</v>
      </c>
      <c r="H36" s="74">
        <v>100</v>
      </c>
      <c r="I36" s="75">
        <v>115</v>
      </c>
    </row>
    <row r="37" spans="1:9">
      <c r="A37" s="34" t="s">
        <v>173</v>
      </c>
      <c r="B37" s="64">
        <v>50</v>
      </c>
      <c r="C37" s="64">
        <v>199</v>
      </c>
      <c r="D37" s="144">
        <f t="shared" si="0"/>
        <v>398</v>
      </c>
      <c r="E37" s="66"/>
      <c r="G37" s="60" t="s">
        <v>174</v>
      </c>
      <c r="H37" s="74">
        <v>100</v>
      </c>
      <c r="I37" s="75">
        <v>115</v>
      </c>
    </row>
    <row r="38" spans="1:9">
      <c r="A38" s="34" t="s">
        <v>130</v>
      </c>
      <c r="B38" s="64">
        <v>1840</v>
      </c>
      <c r="C38" s="64">
        <v>342</v>
      </c>
      <c r="D38" s="144">
        <f t="shared" si="0"/>
        <v>18.5869565217391</v>
      </c>
      <c r="E38" s="66"/>
      <c r="G38" s="60" t="s">
        <v>175</v>
      </c>
      <c r="H38" s="74"/>
      <c r="I38" s="75">
        <v>0</v>
      </c>
    </row>
    <row r="39" spans="1:9">
      <c r="A39" s="34" t="s">
        <v>125</v>
      </c>
      <c r="B39" s="64">
        <v>279</v>
      </c>
      <c r="C39" s="64">
        <v>201</v>
      </c>
      <c r="D39" s="144">
        <f t="shared" si="0"/>
        <v>72.0430107526882</v>
      </c>
      <c r="E39" s="66"/>
      <c r="G39" s="60" t="s">
        <v>89</v>
      </c>
      <c r="H39" s="74">
        <v>7802</v>
      </c>
      <c r="I39" s="75">
        <v>6831</v>
      </c>
    </row>
    <row r="40" spans="1:9">
      <c r="A40" s="34" t="s">
        <v>127</v>
      </c>
      <c r="B40" s="64">
        <v>207</v>
      </c>
      <c r="C40" s="64">
        <v>141</v>
      </c>
      <c r="D40" s="144">
        <f t="shared" si="0"/>
        <v>68.1159420289855</v>
      </c>
      <c r="E40" s="66"/>
      <c r="G40" s="60" t="s">
        <v>176</v>
      </c>
      <c r="H40" s="74"/>
      <c r="I40" s="75">
        <v>5</v>
      </c>
    </row>
    <row r="41" spans="1:9">
      <c r="A41" s="34" t="s">
        <v>129</v>
      </c>
      <c r="B41" s="64"/>
      <c r="C41" s="64">
        <v>0</v>
      </c>
      <c r="D41" s="144"/>
      <c r="E41" s="66"/>
      <c r="G41" s="60" t="s">
        <v>177</v>
      </c>
      <c r="H41" s="74">
        <v>7091</v>
      </c>
      <c r="I41" s="75">
        <v>6014</v>
      </c>
    </row>
    <row r="42" spans="1:9">
      <c r="A42" s="34" t="s">
        <v>178</v>
      </c>
      <c r="B42" s="64"/>
      <c r="C42" s="64">
        <v>0</v>
      </c>
      <c r="D42" s="144"/>
      <c r="E42" s="66"/>
      <c r="G42" s="60" t="s">
        <v>179</v>
      </c>
      <c r="H42" s="74"/>
      <c r="I42" s="75">
        <v>0</v>
      </c>
    </row>
    <row r="43" spans="1:9">
      <c r="A43" s="34" t="s">
        <v>180</v>
      </c>
      <c r="B43" s="64"/>
      <c r="C43" s="64">
        <v>0</v>
      </c>
      <c r="D43" s="144"/>
      <c r="E43" s="66"/>
      <c r="G43" s="60" t="s">
        <v>181</v>
      </c>
      <c r="H43" s="74"/>
      <c r="I43" s="75">
        <v>0</v>
      </c>
    </row>
    <row r="44" spans="1:9">
      <c r="A44" s="34" t="s">
        <v>182</v>
      </c>
      <c r="B44" s="64"/>
      <c r="C44" s="64">
        <v>0</v>
      </c>
      <c r="D44" s="144"/>
      <c r="E44" s="66"/>
      <c r="G44" s="60" t="s">
        <v>183</v>
      </c>
      <c r="H44" s="74">
        <v>198</v>
      </c>
      <c r="I44" s="75">
        <v>170</v>
      </c>
    </row>
    <row r="45" spans="1:9">
      <c r="A45" s="34" t="s">
        <v>184</v>
      </c>
      <c r="B45" s="64"/>
      <c r="C45" s="64">
        <v>0</v>
      </c>
      <c r="D45" s="144"/>
      <c r="E45" s="66"/>
      <c r="G45" s="60" t="s">
        <v>185</v>
      </c>
      <c r="H45" s="74">
        <v>475</v>
      </c>
      <c r="I45" s="75">
        <v>642</v>
      </c>
    </row>
    <row r="46" spans="1:9">
      <c r="A46" s="34" t="s">
        <v>186</v>
      </c>
      <c r="B46" s="64"/>
      <c r="C46" s="64">
        <v>0</v>
      </c>
      <c r="D46" s="144"/>
      <c r="E46" s="66"/>
      <c r="G46" s="60" t="s">
        <v>187</v>
      </c>
      <c r="H46" s="74">
        <v>38</v>
      </c>
      <c r="I46" s="75">
        <v>0</v>
      </c>
    </row>
    <row r="47" spans="1:9">
      <c r="A47" s="34" t="s">
        <v>143</v>
      </c>
      <c r="B47" s="64">
        <v>1354</v>
      </c>
      <c r="C47" s="64">
        <v>0</v>
      </c>
      <c r="D47" s="144">
        <f>(C47/B47)*100</f>
        <v>0</v>
      </c>
      <c r="E47" s="66"/>
      <c r="G47" s="60" t="s">
        <v>188</v>
      </c>
      <c r="H47" s="74"/>
      <c r="I47" s="75">
        <v>0</v>
      </c>
    </row>
    <row r="48" spans="1:9">
      <c r="A48" s="34" t="s">
        <v>189</v>
      </c>
      <c r="B48" s="64"/>
      <c r="C48" s="64">
        <v>0</v>
      </c>
      <c r="D48" s="144"/>
      <c r="E48" s="66"/>
      <c r="G48" s="60" t="s">
        <v>190</v>
      </c>
      <c r="H48" s="74"/>
      <c r="I48" s="75">
        <v>0</v>
      </c>
    </row>
    <row r="49" spans="1:9">
      <c r="A49" s="34" t="s">
        <v>132</v>
      </c>
      <c r="B49" s="64">
        <v>331</v>
      </c>
      <c r="C49" s="64">
        <v>273</v>
      </c>
      <c r="D49" s="144">
        <f>(C49/B49)*100</f>
        <v>82.4773413897281</v>
      </c>
      <c r="E49" s="66"/>
      <c r="G49" s="60" t="s">
        <v>191</v>
      </c>
      <c r="H49" s="74"/>
      <c r="I49" s="75">
        <v>0</v>
      </c>
    </row>
    <row r="50" spans="1:9">
      <c r="A50" s="34" t="s">
        <v>125</v>
      </c>
      <c r="B50" s="64">
        <v>191</v>
      </c>
      <c r="C50" s="64">
        <v>120</v>
      </c>
      <c r="D50" s="144">
        <f>(C50/B50)*100</f>
        <v>62.82722513089</v>
      </c>
      <c r="E50" s="66"/>
      <c r="G50" s="60" t="s">
        <v>192</v>
      </c>
      <c r="H50" s="74"/>
      <c r="I50" s="75">
        <v>0</v>
      </c>
    </row>
    <row r="51" spans="1:9">
      <c r="A51" s="34" t="s">
        <v>127</v>
      </c>
      <c r="B51" s="64">
        <v>4</v>
      </c>
      <c r="C51" s="64">
        <v>33</v>
      </c>
      <c r="D51" s="144">
        <f>(C51/B51)*100</f>
        <v>825</v>
      </c>
      <c r="E51" s="66"/>
      <c r="G51" s="60" t="s">
        <v>90</v>
      </c>
      <c r="H51" s="74">
        <v>48283</v>
      </c>
      <c r="I51" s="75">
        <v>45905</v>
      </c>
    </row>
    <row r="52" spans="1:9">
      <c r="A52" s="34" t="s">
        <v>129</v>
      </c>
      <c r="B52" s="64"/>
      <c r="C52" s="64">
        <v>0</v>
      </c>
      <c r="D52" s="144"/>
      <c r="E52" s="66"/>
      <c r="G52" s="60" t="s">
        <v>193</v>
      </c>
      <c r="H52" s="74">
        <v>1723</v>
      </c>
      <c r="I52" s="75">
        <v>1855</v>
      </c>
    </row>
    <row r="53" spans="1:9">
      <c r="A53" s="34" t="s">
        <v>194</v>
      </c>
      <c r="B53" s="64"/>
      <c r="C53" s="64">
        <v>0</v>
      </c>
      <c r="D53" s="144"/>
      <c r="E53" s="66"/>
      <c r="G53" s="60" t="s">
        <v>195</v>
      </c>
      <c r="H53" s="74">
        <v>38327</v>
      </c>
      <c r="I53" s="75">
        <v>37032</v>
      </c>
    </row>
    <row r="54" spans="1:9">
      <c r="A54" s="34" t="s">
        <v>196</v>
      </c>
      <c r="B54" s="64">
        <v>18</v>
      </c>
      <c r="C54" s="64">
        <v>0</v>
      </c>
      <c r="D54" s="144"/>
      <c r="E54" s="66"/>
      <c r="G54" s="60" t="s">
        <v>197</v>
      </c>
      <c r="H54" s="74">
        <v>2693</v>
      </c>
      <c r="I54" s="75">
        <v>2140</v>
      </c>
    </row>
    <row r="55" spans="1:9">
      <c r="A55" s="34" t="s">
        <v>198</v>
      </c>
      <c r="B55" s="64"/>
      <c r="C55" s="64">
        <v>0</v>
      </c>
      <c r="D55" s="144"/>
      <c r="E55" s="66"/>
      <c r="G55" s="60" t="s">
        <v>199</v>
      </c>
      <c r="H55" s="74">
        <v>15</v>
      </c>
      <c r="I55" s="75">
        <v>0</v>
      </c>
    </row>
    <row r="56" spans="1:9">
      <c r="A56" s="34" t="s">
        <v>200</v>
      </c>
      <c r="B56" s="64">
        <v>100</v>
      </c>
      <c r="C56" s="64">
        <v>0</v>
      </c>
      <c r="D56" s="144">
        <f>(C56/B56)*100</f>
        <v>0</v>
      </c>
      <c r="E56" s="66"/>
      <c r="G56" s="60" t="s">
        <v>201</v>
      </c>
      <c r="H56" s="74"/>
      <c r="I56" s="75">
        <v>0</v>
      </c>
    </row>
    <row r="57" spans="1:9">
      <c r="A57" s="34" t="s">
        <v>202</v>
      </c>
      <c r="B57" s="64">
        <v>18</v>
      </c>
      <c r="C57" s="64">
        <v>37</v>
      </c>
      <c r="D57" s="144"/>
      <c r="E57" s="66"/>
      <c r="G57" s="60" t="s">
        <v>203</v>
      </c>
      <c r="H57" s="74"/>
      <c r="I57" s="75">
        <v>0</v>
      </c>
    </row>
    <row r="58" spans="1:9">
      <c r="A58" s="34" t="s">
        <v>143</v>
      </c>
      <c r="B58" s="64"/>
      <c r="C58" s="64">
        <v>83</v>
      </c>
      <c r="D58" s="144"/>
      <c r="E58" s="66"/>
      <c r="G58" s="60" t="s">
        <v>204</v>
      </c>
      <c r="H58" s="74">
        <v>280</v>
      </c>
      <c r="I58" s="75">
        <v>216</v>
      </c>
    </row>
    <row r="59" spans="1:9">
      <c r="A59" s="34" t="s">
        <v>205</v>
      </c>
      <c r="B59" s="64"/>
      <c r="C59" s="64">
        <v>0</v>
      </c>
      <c r="D59" s="144"/>
      <c r="E59" s="66"/>
      <c r="G59" s="60" t="s">
        <v>206</v>
      </c>
      <c r="H59" s="74">
        <v>874</v>
      </c>
      <c r="I59" s="75">
        <v>662</v>
      </c>
    </row>
    <row r="60" spans="1:9">
      <c r="A60" s="34" t="s">
        <v>134</v>
      </c>
      <c r="B60" s="64">
        <v>1405</v>
      </c>
      <c r="C60" s="64">
        <v>1208</v>
      </c>
      <c r="D60" s="144">
        <f>(C60/B60)*100</f>
        <v>85.9786476868327</v>
      </c>
      <c r="E60" s="66"/>
      <c r="G60" s="60" t="s">
        <v>207</v>
      </c>
      <c r="H60" s="74">
        <v>4371</v>
      </c>
      <c r="I60" s="75">
        <v>4000</v>
      </c>
    </row>
    <row r="61" spans="1:9">
      <c r="A61" s="34" t="s">
        <v>125</v>
      </c>
      <c r="B61" s="64">
        <v>172</v>
      </c>
      <c r="C61" s="64">
        <v>189</v>
      </c>
      <c r="D61" s="144">
        <f>(C61/B61)*100</f>
        <v>109.883720930233</v>
      </c>
      <c r="E61" s="66"/>
      <c r="G61" s="60" t="s">
        <v>208</v>
      </c>
      <c r="H61" s="74"/>
      <c r="I61" s="75">
        <v>0</v>
      </c>
    </row>
    <row r="62" spans="1:9">
      <c r="A62" s="34" t="s">
        <v>127</v>
      </c>
      <c r="B62" s="64">
        <v>202</v>
      </c>
      <c r="C62" s="64">
        <v>20</v>
      </c>
      <c r="D62" s="144">
        <f>(C62/B62)*100</f>
        <v>9.9009900990099</v>
      </c>
      <c r="E62" s="66"/>
      <c r="G62" s="60" t="s">
        <v>91</v>
      </c>
      <c r="H62" s="74">
        <v>223</v>
      </c>
      <c r="I62" s="75">
        <v>2037</v>
      </c>
    </row>
    <row r="63" spans="1:9">
      <c r="A63" s="34" t="s">
        <v>129</v>
      </c>
      <c r="B63" s="64"/>
      <c r="C63" s="64">
        <v>0</v>
      </c>
      <c r="D63" s="144"/>
      <c r="E63" s="66"/>
      <c r="G63" s="60" t="s">
        <v>209</v>
      </c>
      <c r="H63" s="74">
        <v>40</v>
      </c>
      <c r="I63" s="75">
        <v>35</v>
      </c>
    </row>
    <row r="64" spans="1:9">
      <c r="A64" s="34" t="s">
        <v>210</v>
      </c>
      <c r="B64" s="64"/>
      <c r="C64" s="64">
        <v>0</v>
      </c>
      <c r="D64" s="144"/>
      <c r="E64" s="66"/>
      <c r="G64" s="60" t="s">
        <v>211</v>
      </c>
      <c r="H64" s="74"/>
      <c r="I64" s="75">
        <v>0</v>
      </c>
    </row>
    <row r="65" spans="1:9">
      <c r="A65" s="34" t="s">
        <v>212</v>
      </c>
      <c r="B65" s="64"/>
      <c r="C65" s="64">
        <v>0</v>
      </c>
      <c r="D65" s="144"/>
      <c r="E65" s="66"/>
      <c r="G65" s="60" t="s">
        <v>213</v>
      </c>
      <c r="H65" s="74"/>
      <c r="I65" s="75">
        <v>0</v>
      </c>
    </row>
    <row r="66" spans="1:9">
      <c r="A66" s="34" t="s">
        <v>214</v>
      </c>
      <c r="B66" s="64"/>
      <c r="C66" s="64">
        <v>0</v>
      </c>
      <c r="D66" s="144"/>
      <c r="E66" s="66"/>
      <c r="G66" s="60" t="s">
        <v>215</v>
      </c>
      <c r="H66" s="74"/>
      <c r="I66" s="75">
        <v>2000</v>
      </c>
    </row>
    <row r="67" spans="1:9">
      <c r="A67" s="34" t="s">
        <v>216</v>
      </c>
      <c r="B67" s="64">
        <v>168</v>
      </c>
      <c r="C67" s="64">
        <v>180</v>
      </c>
      <c r="D67" s="144">
        <f>(C67/B67)*100</f>
        <v>107.142857142857</v>
      </c>
      <c r="E67" s="66"/>
      <c r="G67" s="60" t="s">
        <v>217</v>
      </c>
      <c r="H67" s="74"/>
      <c r="I67" s="75">
        <v>0</v>
      </c>
    </row>
    <row r="68" spans="1:9">
      <c r="A68" s="34" t="s">
        <v>218</v>
      </c>
      <c r="B68" s="64">
        <v>484</v>
      </c>
      <c r="C68" s="64">
        <v>500</v>
      </c>
      <c r="D68" s="144">
        <f>(C68/B68)*100</f>
        <v>103.305785123967</v>
      </c>
      <c r="E68" s="66"/>
      <c r="G68" s="60" t="s">
        <v>219</v>
      </c>
      <c r="H68" s="74"/>
      <c r="I68" s="75">
        <v>0</v>
      </c>
    </row>
    <row r="69" spans="1:9">
      <c r="A69" s="34" t="s">
        <v>143</v>
      </c>
      <c r="B69" s="64">
        <v>367</v>
      </c>
      <c r="C69" s="64">
        <v>313</v>
      </c>
      <c r="D69" s="144">
        <f>(C69/B69)*100</f>
        <v>85.2861035422343</v>
      </c>
      <c r="E69" s="66"/>
      <c r="G69" s="60" t="s">
        <v>220</v>
      </c>
      <c r="H69" s="74">
        <v>3</v>
      </c>
      <c r="I69" s="75">
        <v>2</v>
      </c>
    </row>
    <row r="70" spans="1:9">
      <c r="A70" s="34" t="s">
        <v>221</v>
      </c>
      <c r="B70" s="64">
        <v>12</v>
      </c>
      <c r="C70" s="64">
        <v>6</v>
      </c>
      <c r="D70" s="144">
        <f>(C70/B70)*100</f>
        <v>50</v>
      </c>
      <c r="E70" s="66"/>
      <c r="G70" s="60" t="s">
        <v>222</v>
      </c>
      <c r="H70" s="74"/>
      <c r="I70" s="75">
        <v>0</v>
      </c>
    </row>
    <row r="71" spans="1:9">
      <c r="A71" s="34" t="s">
        <v>136</v>
      </c>
      <c r="B71" s="64">
        <v>1500</v>
      </c>
      <c r="C71" s="64">
        <v>1500</v>
      </c>
      <c r="D71" s="144">
        <f>(C71/B71)*100</f>
        <v>100</v>
      </c>
      <c r="E71" s="66"/>
      <c r="G71" s="60" t="s">
        <v>223</v>
      </c>
      <c r="H71" s="74"/>
      <c r="I71" s="75">
        <v>0</v>
      </c>
    </row>
    <row r="72" spans="1:9">
      <c r="A72" s="34" t="s">
        <v>125</v>
      </c>
      <c r="B72" s="64"/>
      <c r="C72" s="64">
        <v>0</v>
      </c>
      <c r="D72" s="144"/>
      <c r="E72" s="66"/>
      <c r="G72" s="60" t="s">
        <v>224</v>
      </c>
      <c r="H72" s="74">
        <v>180</v>
      </c>
      <c r="I72" s="75">
        <v>0</v>
      </c>
    </row>
    <row r="73" spans="1:9">
      <c r="A73" s="34" t="s">
        <v>127</v>
      </c>
      <c r="B73" s="64">
        <v>1300</v>
      </c>
      <c r="C73" s="64">
        <v>1300</v>
      </c>
      <c r="D73" s="144">
        <f>(C73/B73)*100</f>
        <v>100</v>
      </c>
      <c r="E73" s="66"/>
      <c r="G73" s="60" t="s">
        <v>92</v>
      </c>
      <c r="H73" s="74">
        <v>3552</v>
      </c>
      <c r="I73" s="75">
        <v>2301</v>
      </c>
    </row>
    <row r="74" spans="1:9">
      <c r="A74" s="34" t="s">
        <v>129</v>
      </c>
      <c r="B74" s="64"/>
      <c r="C74" s="64">
        <v>0</v>
      </c>
      <c r="D74" s="144"/>
      <c r="E74" s="66"/>
      <c r="G74" s="60" t="s">
        <v>225</v>
      </c>
      <c r="H74" s="74">
        <v>1406</v>
      </c>
      <c r="I74" s="75">
        <v>694</v>
      </c>
    </row>
    <row r="75" spans="1:9">
      <c r="A75" s="34" t="s">
        <v>216</v>
      </c>
      <c r="B75" s="64"/>
      <c r="C75" s="64">
        <v>0</v>
      </c>
      <c r="D75" s="144"/>
      <c r="E75" s="66"/>
      <c r="G75" s="60" t="s">
        <v>226</v>
      </c>
      <c r="H75" s="74">
        <v>613</v>
      </c>
      <c r="I75" s="75">
        <v>521</v>
      </c>
    </row>
    <row r="76" spans="1:9">
      <c r="A76" s="34" t="s">
        <v>227</v>
      </c>
      <c r="B76" s="64">
        <v>200</v>
      </c>
      <c r="C76" s="64">
        <v>200</v>
      </c>
      <c r="D76" s="144">
        <f>(C76/B76)*100</f>
        <v>100</v>
      </c>
      <c r="E76" s="66"/>
      <c r="G76" s="60" t="s">
        <v>228</v>
      </c>
      <c r="H76" s="74">
        <v>154</v>
      </c>
      <c r="I76" s="75">
        <v>255</v>
      </c>
    </row>
    <row r="77" spans="1:9">
      <c r="A77" s="34" t="s">
        <v>143</v>
      </c>
      <c r="B77" s="64"/>
      <c r="C77" s="64">
        <v>0</v>
      </c>
      <c r="D77" s="144"/>
      <c r="E77" s="66"/>
      <c r="G77" s="60" t="s">
        <v>229</v>
      </c>
      <c r="H77" s="74">
        <v>489</v>
      </c>
      <c r="I77" s="75">
        <v>15</v>
      </c>
    </row>
    <row r="78" spans="1:9">
      <c r="A78" s="34" t="s">
        <v>230</v>
      </c>
      <c r="B78" s="64"/>
      <c r="C78" s="64">
        <v>0</v>
      </c>
      <c r="D78" s="144"/>
      <c r="E78" s="66"/>
      <c r="G78" s="60" t="s">
        <v>231</v>
      </c>
      <c r="H78" s="74">
        <v>109</v>
      </c>
      <c r="I78" s="75">
        <v>606</v>
      </c>
    </row>
    <row r="79" spans="1:9">
      <c r="A79" s="34" t="s">
        <v>138</v>
      </c>
      <c r="B79" s="64">
        <v>305</v>
      </c>
      <c r="C79" s="64">
        <v>341</v>
      </c>
      <c r="D79" s="144">
        <f>(C79/B79)*100</f>
        <v>111.803278688525</v>
      </c>
      <c r="E79" s="66"/>
      <c r="G79" s="60" t="s">
        <v>232</v>
      </c>
      <c r="H79" s="74">
        <v>781</v>
      </c>
      <c r="I79" s="75">
        <v>210</v>
      </c>
    </row>
    <row r="80" spans="1:9">
      <c r="A80" s="34" t="s">
        <v>125</v>
      </c>
      <c r="B80" s="64">
        <v>271</v>
      </c>
      <c r="C80" s="64">
        <v>284</v>
      </c>
      <c r="D80" s="144">
        <f>(C80/B80)*100</f>
        <v>104.79704797048</v>
      </c>
      <c r="E80" s="66"/>
      <c r="G80" s="60" t="s">
        <v>93</v>
      </c>
      <c r="H80" s="74">
        <v>44585</v>
      </c>
      <c r="I80" s="75">
        <v>30724</v>
      </c>
    </row>
    <row r="81" spans="1:9">
      <c r="A81" s="34" t="s">
        <v>127</v>
      </c>
      <c r="B81" s="64">
        <v>34</v>
      </c>
      <c r="C81" s="64">
        <v>57</v>
      </c>
      <c r="D81" s="144">
        <f>(C81/B81)*100</f>
        <v>167.647058823529</v>
      </c>
      <c r="E81" s="66"/>
      <c r="G81" s="60" t="s">
        <v>233</v>
      </c>
      <c r="H81" s="74">
        <v>1745</v>
      </c>
      <c r="I81" s="75">
        <v>2006</v>
      </c>
    </row>
    <row r="82" spans="1:9">
      <c r="A82" s="34" t="s">
        <v>129</v>
      </c>
      <c r="B82" s="64"/>
      <c r="C82" s="64">
        <v>0</v>
      </c>
      <c r="D82" s="144"/>
      <c r="E82" s="66"/>
      <c r="G82" s="60" t="s">
        <v>234</v>
      </c>
      <c r="H82" s="74">
        <v>607</v>
      </c>
      <c r="I82" s="75">
        <v>525</v>
      </c>
    </row>
    <row r="83" spans="1:9">
      <c r="A83" s="34" t="s">
        <v>235</v>
      </c>
      <c r="B83" s="64"/>
      <c r="C83" s="64">
        <v>0</v>
      </c>
      <c r="D83" s="144"/>
      <c r="E83" s="66"/>
      <c r="G83" s="60" t="s">
        <v>236</v>
      </c>
      <c r="H83" s="74"/>
      <c r="I83" s="75">
        <v>0</v>
      </c>
    </row>
    <row r="84" spans="1:9">
      <c r="A84" s="34" t="s">
        <v>237</v>
      </c>
      <c r="B84" s="64"/>
      <c r="C84" s="64">
        <v>0</v>
      </c>
      <c r="D84" s="144"/>
      <c r="E84" s="66"/>
      <c r="G84" s="60" t="s">
        <v>238</v>
      </c>
      <c r="H84" s="74">
        <v>16536</v>
      </c>
      <c r="I84" s="75">
        <v>11318</v>
      </c>
    </row>
    <row r="85" spans="1:9">
      <c r="A85" s="34" t="s">
        <v>216</v>
      </c>
      <c r="B85" s="64"/>
      <c r="C85" s="64">
        <v>0</v>
      </c>
      <c r="D85" s="144"/>
      <c r="E85" s="66"/>
      <c r="G85" s="60" t="s">
        <v>239</v>
      </c>
      <c r="H85" s="74">
        <v>6960</v>
      </c>
      <c r="I85" s="75">
        <v>700</v>
      </c>
    </row>
    <row r="86" spans="1:9">
      <c r="A86" s="34" t="s">
        <v>143</v>
      </c>
      <c r="B86" s="64"/>
      <c r="C86" s="64">
        <v>0</v>
      </c>
      <c r="D86" s="144"/>
      <c r="E86" s="66"/>
      <c r="G86" s="60" t="s">
        <v>240</v>
      </c>
      <c r="H86" s="74">
        <v>1184</v>
      </c>
      <c r="I86" s="75">
        <v>636</v>
      </c>
    </row>
    <row r="87" spans="1:9">
      <c r="A87" s="34" t="s">
        <v>241</v>
      </c>
      <c r="B87" s="64"/>
      <c r="C87" s="64">
        <v>0</v>
      </c>
      <c r="D87" s="144"/>
      <c r="E87" s="66"/>
      <c r="G87" s="60" t="s">
        <v>242</v>
      </c>
      <c r="H87" s="74">
        <v>2932</v>
      </c>
      <c r="I87" s="75">
        <v>3000</v>
      </c>
    </row>
    <row r="88" spans="1:9">
      <c r="A88" s="34" t="s">
        <v>140</v>
      </c>
      <c r="B88" s="64"/>
      <c r="C88" s="64">
        <v>0</v>
      </c>
      <c r="D88" s="144"/>
      <c r="E88" s="66"/>
      <c r="G88" s="60" t="s">
        <v>243</v>
      </c>
      <c r="H88" s="74">
        <v>328</v>
      </c>
      <c r="I88" s="75">
        <v>818</v>
      </c>
    </row>
    <row r="89" spans="1:9">
      <c r="A89" s="34" t="s">
        <v>125</v>
      </c>
      <c r="B89" s="64"/>
      <c r="C89" s="64">
        <v>0</v>
      </c>
      <c r="D89" s="144"/>
      <c r="E89" s="66"/>
      <c r="G89" s="60" t="s">
        <v>244</v>
      </c>
      <c r="H89" s="74">
        <v>322</v>
      </c>
      <c r="I89" s="75">
        <v>134</v>
      </c>
    </row>
    <row r="90" spans="1:9">
      <c r="A90" s="34" t="s">
        <v>127</v>
      </c>
      <c r="B90" s="64"/>
      <c r="C90" s="64">
        <v>0</v>
      </c>
      <c r="D90" s="144"/>
      <c r="E90" s="66"/>
      <c r="G90" s="60" t="s">
        <v>245</v>
      </c>
      <c r="H90" s="74">
        <v>897</v>
      </c>
      <c r="I90" s="75">
        <v>481</v>
      </c>
    </row>
    <row r="91" spans="1:9">
      <c r="A91" s="34" t="s">
        <v>129</v>
      </c>
      <c r="B91" s="64"/>
      <c r="C91" s="64">
        <v>0</v>
      </c>
      <c r="D91" s="144"/>
      <c r="E91" s="66"/>
      <c r="G91" s="60" t="s">
        <v>246</v>
      </c>
      <c r="H91" s="74"/>
      <c r="I91" s="75">
        <v>24</v>
      </c>
    </row>
    <row r="92" spans="1:9">
      <c r="A92" s="34" t="s">
        <v>247</v>
      </c>
      <c r="B92" s="64"/>
      <c r="C92" s="64">
        <v>0</v>
      </c>
      <c r="D92" s="144"/>
      <c r="E92" s="66"/>
      <c r="G92" s="60" t="s">
        <v>248</v>
      </c>
      <c r="H92" s="74">
        <v>1690</v>
      </c>
      <c r="I92" s="75">
        <v>1256</v>
      </c>
    </row>
    <row r="93" spans="1:9">
      <c r="A93" s="34" t="s">
        <v>249</v>
      </c>
      <c r="B93" s="64"/>
      <c r="C93" s="64">
        <v>0</v>
      </c>
      <c r="D93" s="144"/>
      <c r="E93" s="66"/>
      <c r="G93" s="60" t="s">
        <v>250</v>
      </c>
      <c r="H93" s="74">
        <v>50</v>
      </c>
      <c r="I93" s="75">
        <v>57</v>
      </c>
    </row>
    <row r="94" spans="1:9">
      <c r="A94" s="34" t="s">
        <v>216</v>
      </c>
      <c r="B94" s="64"/>
      <c r="C94" s="64">
        <v>0</v>
      </c>
      <c r="D94" s="144"/>
      <c r="E94" s="66"/>
      <c r="G94" s="60" t="s">
        <v>251</v>
      </c>
      <c r="H94" s="74">
        <v>793</v>
      </c>
      <c r="I94" s="75">
        <v>197</v>
      </c>
    </row>
    <row r="95" spans="1:9">
      <c r="A95" s="34" t="s">
        <v>252</v>
      </c>
      <c r="B95" s="64"/>
      <c r="C95" s="64">
        <v>0</v>
      </c>
      <c r="D95" s="144"/>
      <c r="E95" s="66"/>
      <c r="G95" s="60" t="s">
        <v>253</v>
      </c>
      <c r="H95" s="74"/>
      <c r="I95" s="75">
        <v>0</v>
      </c>
    </row>
    <row r="96" spans="1:9">
      <c r="A96" s="34" t="s">
        <v>254</v>
      </c>
      <c r="B96" s="64"/>
      <c r="C96" s="64">
        <v>0</v>
      </c>
      <c r="D96" s="144"/>
      <c r="E96" s="66"/>
      <c r="G96" s="60" t="s">
        <v>255</v>
      </c>
      <c r="H96" s="74">
        <v>211</v>
      </c>
      <c r="I96" s="75">
        <v>223</v>
      </c>
    </row>
    <row r="97" spans="1:9">
      <c r="A97" s="34" t="s">
        <v>256</v>
      </c>
      <c r="B97" s="64"/>
      <c r="C97" s="64">
        <v>0</v>
      </c>
      <c r="D97" s="144"/>
      <c r="E97" s="66"/>
      <c r="G97" s="60" t="s">
        <v>257</v>
      </c>
      <c r="H97" s="74">
        <v>9043</v>
      </c>
      <c r="I97" s="75">
        <v>8774</v>
      </c>
    </row>
    <row r="98" spans="1:9">
      <c r="A98" s="34" t="s">
        <v>258</v>
      </c>
      <c r="B98" s="64"/>
      <c r="C98" s="64">
        <v>0</v>
      </c>
      <c r="D98" s="144"/>
      <c r="E98" s="66"/>
      <c r="G98" s="60" t="s">
        <v>259</v>
      </c>
      <c r="H98" s="74"/>
      <c r="I98" s="75">
        <v>0</v>
      </c>
    </row>
    <row r="99" spans="1:9">
      <c r="A99" s="34" t="s">
        <v>143</v>
      </c>
      <c r="B99" s="64"/>
      <c r="C99" s="64">
        <v>0</v>
      </c>
      <c r="D99" s="144"/>
      <c r="E99" s="66"/>
      <c r="G99" s="60" t="s">
        <v>260</v>
      </c>
      <c r="H99" s="74">
        <v>548</v>
      </c>
      <c r="I99" s="75">
        <v>258</v>
      </c>
    </row>
    <row r="100" spans="1:9">
      <c r="A100" s="34" t="s">
        <v>261</v>
      </c>
      <c r="B100" s="64"/>
      <c r="C100" s="64">
        <v>0</v>
      </c>
      <c r="D100" s="144"/>
      <c r="E100" s="66"/>
      <c r="G100" s="60" t="s">
        <v>262</v>
      </c>
      <c r="H100" s="74"/>
      <c r="I100" s="75">
        <v>0</v>
      </c>
    </row>
    <row r="101" spans="1:9">
      <c r="A101" s="34" t="s">
        <v>144</v>
      </c>
      <c r="B101" s="64">
        <v>1093</v>
      </c>
      <c r="C101" s="64">
        <v>1341</v>
      </c>
      <c r="D101" s="144">
        <f>(C101/B101)*100</f>
        <v>122.689844464776</v>
      </c>
      <c r="E101" s="66"/>
      <c r="G101" s="60" t="s">
        <v>263</v>
      </c>
      <c r="H101" s="74">
        <v>739</v>
      </c>
      <c r="I101" s="75">
        <v>317</v>
      </c>
    </row>
    <row r="102" spans="1:9">
      <c r="A102" s="34" t="s">
        <v>125</v>
      </c>
      <c r="B102" s="64">
        <v>855</v>
      </c>
      <c r="C102" s="64">
        <v>1119</v>
      </c>
      <c r="D102" s="144">
        <f>(C102/B102)*100</f>
        <v>130.877192982456</v>
      </c>
      <c r="E102" s="66"/>
      <c r="G102" s="60" t="s">
        <v>94</v>
      </c>
      <c r="H102" s="74">
        <v>19218</v>
      </c>
      <c r="I102" s="75">
        <v>26019</v>
      </c>
    </row>
    <row r="103" spans="1:9">
      <c r="A103" s="34" t="s">
        <v>127</v>
      </c>
      <c r="B103" s="64">
        <v>238</v>
      </c>
      <c r="C103" s="64">
        <v>222</v>
      </c>
      <c r="D103" s="144">
        <f>(C103/B103)*100</f>
        <v>93.2773109243697</v>
      </c>
      <c r="E103" s="66"/>
      <c r="G103" s="60" t="s">
        <v>264</v>
      </c>
      <c r="H103" s="74">
        <v>1681</v>
      </c>
      <c r="I103" s="75">
        <v>3249</v>
      </c>
    </row>
    <row r="104" spans="1:9">
      <c r="A104" s="34" t="s">
        <v>129</v>
      </c>
      <c r="B104" s="64"/>
      <c r="C104" s="64">
        <v>0</v>
      </c>
      <c r="D104" s="144"/>
      <c r="E104" s="66"/>
      <c r="G104" s="60" t="s">
        <v>265</v>
      </c>
      <c r="H104" s="74">
        <v>2254</v>
      </c>
      <c r="I104" s="75">
        <v>8105</v>
      </c>
    </row>
    <row r="105" spans="1:9">
      <c r="A105" s="34" t="s">
        <v>266</v>
      </c>
      <c r="B105" s="64"/>
      <c r="C105" s="64">
        <v>0</v>
      </c>
      <c r="D105" s="144"/>
      <c r="E105" s="66"/>
      <c r="G105" s="60" t="s">
        <v>267</v>
      </c>
      <c r="H105" s="74">
        <v>2871</v>
      </c>
      <c r="I105" s="75">
        <v>2472</v>
      </c>
    </row>
    <row r="106" spans="1:9">
      <c r="A106" s="34" t="s">
        <v>268</v>
      </c>
      <c r="B106" s="64"/>
      <c r="C106" s="64">
        <v>0</v>
      </c>
      <c r="D106" s="144"/>
      <c r="E106" s="66"/>
      <c r="G106" s="60" t="s">
        <v>269</v>
      </c>
      <c r="H106" s="74">
        <v>3377</v>
      </c>
      <c r="I106" s="75">
        <v>3462</v>
      </c>
    </row>
    <row r="107" spans="1:9">
      <c r="A107" s="34" t="s">
        <v>270</v>
      </c>
      <c r="B107" s="64"/>
      <c r="C107" s="64">
        <v>0</v>
      </c>
      <c r="D107" s="144"/>
      <c r="E107" s="66"/>
      <c r="G107" s="60" t="s">
        <v>271</v>
      </c>
      <c r="H107" s="74">
        <v>105</v>
      </c>
      <c r="I107" s="75">
        <v>30</v>
      </c>
    </row>
    <row r="108" spans="1:9">
      <c r="A108" s="34" t="s">
        <v>143</v>
      </c>
      <c r="B108" s="64"/>
      <c r="C108" s="64">
        <v>0</v>
      </c>
      <c r="D108" s="144"/>
      <c r="E108" s="66"/>
      <c r="G108" s="60" t="s">
        <v>272</v>
      </c>
      <c r="H108" s="74">
        <v>2044</v>
      </c>
      <c r="I108" s="75">
        <v>1550</v>
      </c>
    </row>
    <row r="109" spans="1:9">
      <c r="A109" s="34" t="s">
        <v>273</v>
      </c>
      <c r="B109" s="64"/>
      <c r="C109" s="64">
        <v>0</v>
      </c>
      <c r="D109" s="144"/>
      <c r="E109" s="66"/>
      <c r="G109" s="60" t="s">
        <v>274</v>
      </c>
      <c r="H109" s="74">
        <v>2964</v>
      </c>
      <c r="I109" s="75">
        <v>3510</v>
      </c>
    </row>
    <row r="110" spans="1:9">
      <c r="A110" s="34" t="s">
        <v>146</v>
      </c>
      <c r="B110" s="64">
        <v>464</v>
      </c>
      <c r="C110" s="64">
        <v>490</v>
      </c>
      <c r="D110" s="144">
        <f>(C110/B110)*100</f>
        <v>105.603448275862</v>
      </c>
      <c r="E110" s="66"/>
      <c r="G110" s="60" t="s">
        <v>275</v>
      </c>
      <c r="H110" s="74">
        <v>1621</v>
      </c>
      <c r="I110" s="75">
        <v>2260</v>
      </c>
    </row>
    <row r="111" spans="1:9">
      <c r="A111" s="34" t="s">
        <v>125</v>
      </c>
      <c r="B111" s="64">
        <v>340</v>
      </c>
      <c r="C111" s="64">
        <v>357</v>
      </c>
      <c r="D111" s="144">
        <f>(C111/B111)*100</f>
        <v>105</v>
      </c>
      <c r="E111" s="66"/>
      <c r="G111" s="60" t="s">
        <v>276</v>
      </c>
      <c r="H111" s="74">
        <v>857</v>
      </c>
      <c r="I111" s="75">
        <v>555</v>
      </c>
    </row>
    <row r="112" spans="1:9">
      <c r="A112" s="34" t="s">
        <v>127</v>
      </c>
      <c r="B112" s="64">
        <v>10</v>
      </c>
      <c r="C112" s="64">
        <v>3</v>
      </c>
      <c r="D112" s="144">
        <f>(C112/B112)*100</f>
        <v>30</v>
      </c>
      <c r="E112" s="66"/>
      <c r="G112" s="60" t="s">
        <v>277</v>
      </c>
      <c r="H112" s="74">
        <v>167</v>
      </c>
      <c r="I112" s="75">
        <v>133</v>
      </c>
    </row>
    <row r="113" spans="1:9">
      <c r="A113" s="34" t="s">
        <v>129</v>
      </c>
      <c r="B113" s="64"/>
      <c r="C113" s="64">
        <v>0</v>
      </c>
      <c r="D113" s="144"/>
      <c r="E113" s="66"/>
      <c r="G113" s="60" t="s">
        <v>278</v>
      </c>
      <c r="H113" s="74">
        <v>328</v>
      </c>
      <c r="I113" s="75">
        <v>329</v>
      </c>
    </row>
    <row r="114" spans="1:9">
      <c r="A114" s="34" t="s">
        <v>279</v>
      </c>
      <c r="B114" s="64"/>
      <c r="C114" s="64">
        <v>0</v>
      </c>
      <c r="D114" s="144"/>
      <c r="E114" s="66"/>
      <c r="G114" s="60" t="s">
        <v>280</v>
      </c>
      <c r="H114" s="74">
        <v>218</v>
      </c>
      <c r="I114" s="75">
        <v>191</v>
      </c>
    </row>
    <row r="115" spans="1:9">
      <c r="A115" s="34" t="s">
        <v>281</v>
      </c>
      <c r="B115" s="64"/>
      <c r="C115" s="64">
        <v>0</v>
      </c>
      <c r="D115" s="144"/>
      <c r="E115" s="66"/>
      <c r="G115" s="60" t="s">
        <v>282</v>
      </c>
      <c r="H115" s="74">
        <v>731</v>
      </c>
      <c r="I115" s="75">
        <v>173</v>
      </c>
    </row>
    <row r="116" spans="1:9">
      <c r="A116" s="34" t="s">
        <v>283</v>
      </c>
      <c r="B116" s="64"/>
      <c r="C116" s="64">
        <v>0</v>
      </c>
      <c r="D116" s="144"/>
      <c r="E116" s="66"/>
      <c r="G116" s="60" t="s">
        <v>95</v>
      </c>
      <c r="H116" s="74">
        <v>31203</v>
      </c>
      <c r="I116" s="75">
        <v>13218</v>
      </c>
    </row>
    <row r="117" spans="1:9">
      <c r="A117" s="34" t="s">
        <v>284</v>
      </c>
      <c r="B117" s="64"/>
      <c r="C117" s="64">
        <v>0</v>
      </c>
      <c r="D117" s="144"/>
      <c r="E117" s="66"/>
      <c r="G117" s="60" t="s">
        <v>285</v>
      </c>
      <c r="H117" s="74">
        <v>702</v>
      </c>
      <c r="I117" s="75">
        <v>456</v>
      </c>
    </row>
    <row r="118" spans="1:9">
      <c r="A118" s="34" t="s">
        <v>286</v>
      </c>
      <c r="B118" s="64">
        <v>51</v>
      </c>
      <c r="C118" s="64">
        <v>59</v>
      </c>
      <c r="D118" s="144">
        <f>(C118/B118)*100</f>
        <v>115.686274509804</v>
      </c>
      <c r="E118" s="66"/>
      <c r="G118" s="60" t="s">
        <v>287</v>
      </c>
      <c r="H118" s="74">
        <v>199</v>
      </c>
      <c r="I118" s="75">
        <v>260</v>
      </c>
    </row>
    <row r="119" spans="1:9">
      <c r="A119" s="34" t="s">
        <v>143</v>
      </c>
      <c r="B119" s="64"/>
      <c r="C119" s="64">
        <v>0</v>
      </c>
      <c r="D119" s="144"/>
      <c r="E119" s="66"/>
      <c r="G119" s="60" t="s">
        <v>288</v>
      </c>
      <c r="H119" s="74">
        <v>24155</v>
      </c>
      <c r="I119" s="75">
        <v>6467</v>
      </c>
    </row>
    <row r="120" spans="1:9">
      <c r="A120" s="34" t="s">
        <v>289</v>
      </c>
      <c r="B120" s="64">
        <v>63</v>
      </c>
      <c r="C120" s="64">
        <v>71</v>
      </c>
      <c r="D120" s="144">
        <f>(C120/B120)*100</f>
        <v>112.698412698413</v>
      </c>
      <c r="E120" s="66"/>
      <c r="G120" s="60" t="s">
        <v>290</v>
      </c>
      <c r="H120" s="74">
        <v>50</v>
      </c>
      <c r="I120" s="75">
        <v>0</v>
      </c>
    </row>
    <row r="121" spans="1:9">
      <c r="A121" s="34" t="s">
        <v>147</v>
      </c>
      <c r="B121" s="64"/>
      <c r="C121" s="64">
        <v>0</v>
      </c>
      <c r="D121" s="144"/>
      <c r="E121" s="66"/>
      <c r="G121" s="60" t="s">
        <v>291</v>
      </c>
      <c r="H121" s="74">
        <v>0</v>
      </c>
      <c r="I121" s="75">
        <v>0</v>
      </c>
    </row>
    <row r="122" spans="1:9">
      <c r="A122" s="34" t="s">
        <v>125</v>
      </c>
      <c r="B122" s="64"/>
      <c r="C122" s="64">
        <v>0</v>
      </c>
      <c r="D122" s="144"/>
      <c r="E122" s="66"/>
      <c r="G122" s="60" t="s">
        <v>292</v>
      </c>
      <c r="H122" s="74">
        <v>0</v>
      </c>
      <c r="I122" s="75">
        <v>0</v>
      </c>
    </row>
    <row r="123" spans="1:9">
      <c r="A123" s="34" t="s">
        <v>127</v>
      </c>
      <c r="B123" s="64"/>
      <c r="C123" s="64">
        <v>0</v>
      </c>
      <c r="D123" s="144"/>
      <c r="E123" s="66"/>
      <c r="G123" s="60" t="s">
        <v>293</v>
      </c>
      <c r="H123" s="74">
        <v>0</v>
      </c>
      <c r="I123" s="75">
        <v>0</v>
      </c>
    </row>
    <row r="124" spans="1:9">
      <c r="A124" s="34" t="s">
        <v>129</v>
      </c>
      <c r="B124" s="64"/>
      <c r="C124" s="64">
        <v>0</v>
      </c>
      <c r="D124" s="144"/>
      <c r="E124" s="66"/>
      <c r="G124" s="60" t="s">
        <v>294</v>
      </c>
      <c r="H124" s="74">
        <v>0</v>
      </c>
      <c r="I124" s="75">
        <v>0</v>
      </c>
    </row>
    <row r="125" spans="1:9">
      <c r="A125" s="34" t="s">
        <v>295</v>
      </c>
      <c r="B125" s="64"/>
      <c r="C125" s="64">
        <v>0</v>
      </c>
      <c r="D125" s="144"/>
      <c r="E125" s="66"/>
      <c r="G125" s="60" t="s">
        <v>296</v>
      </c>
      <c r="H125" s="74"/>
      <c r="I125" s="75">
        <v>0</v>
      </c>
    </row>
    <row r="126" spans="1:9">
      <c r="A126" s="34" t="s">
        <v>297</v>
      </c>
      <c r="B126" s="64"/>
      <c r="C126" s="64">
        <v>0</v>
      </c>
      <c r="D126" s="144"/>
      <c r="E126" s="66"/>
      <c r="G126" s="60" t="s">
        <v>298</v>
      </c>
      <c r="H126" s="74">
        <v>6000</v>
      </c>
      <c r="I126" s="75">
        <v>3523</v>
      </c>
    </row>
    <row r="127" spans="1:9">
      <c r="A127" s="34" t="s">
        <v>299</v>
      </c>
      <c r="B127" s="64"/>
      <c r="C127" s="64">
        <v>0</v>
      </c>
      <c r="D127" s="144"/>
      <c r="E127" s="66"/>
      <c r="G127" s="60" t="s">
        <v>300</v>
      </c>
      <c r="H127" s="74">
        <v>97</v>
      </c>
      <c r="I127" s="75">
        <v>0</v>
      </c>
    </row>
    <row r="128" spans="1:9">
      <c r="A128" s="34" t="s">
        <v>301</v>
      </c>
      <c r="B128" s="64"/>
      <c r="C128" s="64">
        <v>0</v>
      </c>
      <c r="D128" s="144"/>
      <c r="E128" s="66"/>
      <c r="G128" s="60" t="s">
        <v>302</v>
      </c>
      <c r="H128" s="74"/>
      <c r="I128" s="75">
        <v>0</v>
      </c>
    </row>
    <row r="129" spans="1:9">
      <c r="A129" s="34" t="s">
        <v>303</v>
      </c>
      <c r="B129" s="64"/>
      <c r="C129" s="64">
        <v>0</v>
      </c>
      <c r="D129" s="144"/>
      <c r="E129" s="66"/>
      <c r="G129" s="60" t="s">
        <v>304</v>
      </c>
      <c r="H129" s="74"/>
      <c r="I129" s="75">
        <v>0</v>
      </c>
    </row>
    <row r="130" spans="1:9">
      <c r="A130" s="34" t="s">
        <v>305</v>
      </c>
      <c r="B130" s="64"/>
      <c r="C130" s="64">
        <v>0</v>
      </c>
      <c r="D130" s="144"/>
      <c r="E130" s="66"/>
      <c r="G130" s="60" t="s">
        <v>306</v>
      </c>
      <c r="H130" s="74"/>
      <c r="I130" s="75">
        <v>683</v>
      </c>
    </row>
    <row r="131" spans="1:9">
      <c r="A131" s="34" t="s">
        <v>143</v>
      </c>
      <c r="B131" s="64"/>
      <c r="C131" s="64">
        <v>0</v>
      </c>
      <c r="D131" s="144"/>
      <c r="E131" s="66"/>
      <c r="G131" s="60" t="s">
        <v>307</v>
      </c>
      <c r="H131" s="74"/>
      <c r="I131" s="75">
        <v>1829</v>
      </c>
    </row>
    <row r="132" spans="1:9">
      <c r="A132" s="34" t="s">
        <v>308</v>
      </c>
      <c r="B132" s="64"/>
      <c r="C132" s="64">
        <v>0</v>
      </c>
      <c r="D132" s="144"/>
      <c r="E132" s="66"/>
      <c r="G132" s="60" t="s">
        <v>96</v>
      </c>
      <c r="H132" s="74">
        <v>45238</v>
      </c>
      <c r="I132" s="75">
        <v>67500</v>
      </c>
    </row>
    <row r="133" spans="1:9">
      <c r="A133" s="34" t="s">
        <v>148</v>
      </c>
      <c r="B133" s="64"/>
      <c r="C133" s="64">
        <v>0</v>
      </c>
      <c r="D133" s="144"/>
      <c r="E133" s="66"/>
      <c r="G133" s="60" t="s">
        <v>309</v>
      </c>
      <c r="H133" s="74">
        <v>1017</v>
      </c>
      <c r="I133" s="75">
        <v>1064</v>
      </c>
    </row>
    <row r="134" spans="1:9">
      <c r="A134" s="34" t="s">
        <v>125</v>
      </c>
      <c r="B134" s="64"/>
      <c r="C134" s="64">
        <v>0</v>
      </c>
      <c r="D134" s="144"/>
      <c r="E134" s="66"/>
      <c r="G134" s="60" t="s">
        <v>310</v>
      </c>
      <c r="H134" s="74"/>
      <c r="I134" s="75">
        <v>0</v>
      </c>
    </row>
    <row r="135" spans="1:9">
      <c r="A135" s="34" t="s">
        <v>127</v>
      </c>
      <c r="B135" s="64"/>
      <c r="C135" s="64">
        <v>0</v>
      </c>
      <c r="D135" s="144"/>
      <c r="E135" s="66"/>
      <c r="G135" s="60" t="s">
        <v>311</v>
      </c>
      <c r="H135" s="74">
        <v>29566</v>
      </c>
      <c r="I135" s="75">
        <v>65019</v>
      </c>
    </row>
    <row r="136" spans="1:9">
      <c r="A136" s="34" t="s">
        <v>129</v>
      </c>
      <c r="B136" s="64"/>
      <c r="C136" s="64">
        <v>0</v>
      </c>
      <c r="D136" s="144"/>
      <c r="E136" s="66"/>
      <c r="G136" s="60" t="s">
        <v>312</v>
      </c>
      <c r="H136" s="74">
        <v>1455</v>
      </c>
      <c r="I136" s="75">
        <v>1417</v>
      </c>
    </row>
    <row r="137" spans="1:9">
      <c r="A137" s="34" t="s">
        <v>313</v>
      </c>
      <c r="B137" s="64"/>
      <c r="C137" s="64">
        <v>0</v>
      </c>
      <c r="D137" s="144"/>
      <c r="E137" s="66"/>
      <c r="G137" s="60" t="s">
        <v>314</v>
      </c>
      <c r="H137" s="74"/>
      <c r="I137" s="75">
        <v>0</v>
      </c>
    </row>
    <row r="138" spans="1:9">
      <c r="A138" s="34" t="s">
        <v>143</v>
      </c>
      <c r="B138" s="64"/>
      <c r="C138" s="64">
        <v>0</v>
      </c>
      <c r="D138" s="144"/>
      <c r="E138" s="66"/>
      <c r="G138" s="60" t="s">
        <v>315</v>
      </c>
      <c r="H138" s="74">
        <v>13200</v>
      </c>
      <c r="I138" s="75">
        <v>0</v>
      </c>
    </row>
    <row r="139" spans="1:9">
      <c r="A139" s="34" t="s">
        <v>316</v>
      </c>
      <c r="B139" s="64"/>
      <c r="C139" s="64">
        <v>0</v>
      </c>
      <c r="D139" s="144"/>
      <c r="E139" s="66"/>
      <c r="G139" s="60" t="s">
        <v>97</v>
      </c>
      <c r="H139" s="74">
        <v>31247</v>
      </c>
      <c r="I139" s="75">
        <v>32581</v>
      </c>
    </row>
    <row r="140" spans="1:9">
      <c r="A140" s="34" t="s">
        <v>149</v>
      </c>
      <c r="B140" s="64"/>
      <c r="C140" s="64">
        <v>0</v>
      </c>
      <c r="D140" s="144"/>
      <c r="E140" s="66"/>
      <c r="G140" s="60" t="s">
        <v>317</v>
      </c>
      <c r="H140" s="74">
        <v>14034</v>
      </c>
      <c r="I140" s="75">
        <v>11335</v>
      </c>
    </row>
    <row r="141" spans="1:9">
      <c r="A141" s="34" t="s">
        <v>125</v>
      </c>
      <c r="B141" s="64"/>
      <c r="C141" s="64">
        <v>0</v>
      </c>
      <c r="D141" s="144"/>
      <c r="E141" s="66"/>
      <c r="G141" s="60" t="s">
        <v>318</v>
      </c>
      <c r="H141" s="74">
        <v>1992</v>
      </c>
      <c r="I141" s="75">
        <v>4335</v>
      </c>
    </row>
    <row r="142" spans="1:9">
      <c r="A142" s="34" t="s">
        <v>127</v>
      </c>
      <c r="B142" s="64"/>
      <c r="C142" s="64">
        <v>0</v>
      </c>
      <c r="D142" s="144"/>
      <c r="E142" s="66"/>
      <c r="G142" s="60" t="s">
        <v>319</v>
      </c>
      <c r="H142" s="74">
        <v>4084</v>
      </c>
      <c r="I142" s="75">
        <v>6088</v>
      </c>
    </row>
    <row r="143" spans="1:9">
      <c r="A143" s="34" t="s">
        <v>129</v>
      </c>
      <c r="B143" s="64"/>
      <c r="C143" s="64">
        <v>0</v>
      </c>
      <c r="D143" s="144"/>
      <c r="E143" s="66"/>
      <c r="G143" s="60" t="s">
        <v>320</v>
      </c>
      <c r="H143" s="74">
        <v>2862</v>
      </c>
      <c r="I143" s="75">
        <v>2575</v>
      </c>
    </row>
    <row r="144" spans="1:9">
      <c r="A144" s="34" t="s">
        <v>321</v>
      </c>
      <c r="B144" s="64"/>
      <c r="C144" s="64">
        <v>0</v>
      </c>
      <c r="D144" s="144"/>
      <c r="E144" s="66"/>
      <c r="G144" s="60" t="s">
        <v>322</v>
      </c>
      <c r="H144" s="74">
        <v>7367</v>
      </c>
      <c r="I144" s="75">
        <v>7509</v>
      </c>
    </row>
    <row r="145" spans="1:9">
      <c r="A145" s="34" t="s">
        <v>323</v>
      </c>
      <c r="B145" s="64"/>
      <c r="C145" s="64">
        <v>0</v>
      </c>
      <c r="D145" s="144"/>
      <c r="E145" s="66"/>
      <c r="G145" s="60" t="s">
        <v>324</v>
      </c>
      <c r="H145" s="74">
        <v>873</v>
      </c>
      <c r="I145" s="75">
        <v>739</v>
      </c>
    </row>
    <row r="146" spans="1:9">
      <c r="A146" s="34" t="s">
        <v>143</v>
      </c>
      <c r="B146" s="64"/>
      <c r="C146" s="64">
        <v>0</v>
      </c>
      <c r="D146" s="144"/>
      <c r="E146" s="66"/>
      <c r="G146" s="60" t="s">
        <v>325</v>
      </c>
      <c r="H146" s="74">
        <v>0</v>
      </c>
      <c r="I146" s="75">
        <v>0</v>
      </c>
    </row>
    <row r="147" spans="1:9">
      <c r="A147" s="34" t="s">
        <v>326</v>
      </c>
      <c r="B147" s="64"/>
      <c r="C147" s="64">
        <v>0</v>
      </c>
      <c r="D147" s="144"/>
      <c r="E147" s="66"/>
      <c r="G147" s="60" t="s">
        <v>327</v>
      </c>
      <c r="H147" s="74">
        <v>35</v>
      </c>
      <c r="I147" s="75">
        <v>0</v>
      </c>
    </row>
    <row r="148" spans="1:9">
      <c r="A148" s="34" t="s">
        <v>150</v>
      </c>
      <c r="B148" s="64">
        <v>104</v>
      </c>
      <c r="C148" s="64">
        <v>241</v>
      </c>
      <c r="D148" s="144">
        <f>(C148/B148)*100</f>
        <v>231.730769230769</v>
      </c>
      <c r="E148" s="66"/>
      <c r="G148" s="60" t="s">
        <v>98</v>
      </c>
      <c r="H148" s="74">
        <v>12148</v>
      </c>
      <c r="I148" s="75">
        <v>7435</v>
      </c>
    </row>
    <row r="149" spans="1:9">
      <c r="A149" s="34" t="s">
        <v>125</v>
      </c>
      <c r="B149" s="64">
        <v>104</v>
      </c>
      <c r="C149" s="64">
        <v>84</v>
      </c>
      <c r="D149" s="144">
        <f>(C149/B149)*100</f>
        <v>80.7692307692308</v>
      </c>
      <c r="E149" s="66"/>
      <c r="G149" s="60" t="s">
        <v>328</v>
      </c>
      <c r="H149" s="74">
        <v>7479</v>
      </c>
      <c r="I149" s="75">
        <v>7220</v>
      </c>
    </row>
    <row r="150" spans="1:9">
      <c r="A150" s="34" t="s">
        <v>127</v>
      </c>
      <c r="B150" s="64"/>
      <c r="C150" s="64">
        <v>0</v>
      </c>
      <c r="D150" s="144"/>
      <c r="E150" s="66"/>
      <c r="G150" s="60" t="s">
        <v>329</v>
      </c>
      <c r="H150" s="74">
        <v>4275</v>
      </c>
      <c r="I150" s="75">
        <v>0</v>
      </c>
    </row>
    <row r="151" spans="1:9">
      <c r="A151" s="34" t="s">
        <v>129</v>
      </c>
      <c r="B151" s="64"/>
      <c r="C151" s="64">
        <v>0</v>
      </c>
      <c r="D151" s="144"/>
      <c r="E151" s="66"/>
      <c r="G151" s="60" t="s">
        <v>330</v>
      </c>
      <c r="H151" s="74">
        <v>0</v>
      </c>
      <c r="I151" s="75">
        <v>0</v>
      </c>
    </row>
    <row r="152" spans="1:9">
      <c r="A152" s="34" t="s">
        <v>331</v>
      </c>
      <c r="B152" s="64"/>
      <c r="C152" s="64">
        <v>157</v>
      </c>
      <c r="D152" s="144"/>
      <c r="E152" s="66"/>
      <c r="G152" s="60" t="s">
        <v>332</v>
      </c>
      <c r="H152" s="74">
        <v>200</v>
      </c>
      <c r="I152" s="75">
        <v>18</v>
      </c>
    </row>
    <row r="153" spans="1:9">
      <c r="A153" s="34" t="s">
        <v>333</v>
      </c>
      <c r="B153" s="64"/>
      <c r="C153" s="64">
        <v>0</v>
      </c>
      <c r="D153" s="144"/>
      <c r="E153" s="66"/>
      <c r="G153" s="60" t="s">
        <v>334</v>
      </c>
      <c r="H153" s="74">
        <v>6</v>
      </c>
      <c r="I153" s="75">
        <v>0</v>
      </c>
    </row>
    <row r="154" spans="1:9">
      <c r="A154" s="34" t="s">
        <v>152</v>
      </c>
      <c r="B154" s="64">
        <v>47</v>
      </c>
      <c r="C154" s="64">
        <v>55</v>
      </c>
      <c r="D154" s="144">
        <f>(C154/B154)*100</f>
        <v>117.021276595745</v>
      </c>
      <c r="E154" s="66"/>
      <c r="G154" s="60" t="s">
        <v>335</v>
      </c>
      <c r="H154" s="74">
        <v>188</v>
      </c>
      <c r="I154" s="75">
        <v>197</v>
      </c>
    </row>
    <row r="155" spans="1:9">
      <c r="A155" s="34" t="s">
        <v>125</v>
      </c>
      <c r="B155" s="64">
        <v>44</v>
      </c>
      <c r="C155" s="64">
        <v>46</v>
      </c>
      <c r="D155" s="144">
        <f>(C155/B155)*100</f>
        <v>104.545454545455</v>
      </c>
      <c r="E155" s="66"/>
      <c r="G155" s="60" t="s">
        <v>336</v>
      </c>
      <c r="H155" s="74">
        <v>0</v>
      </c>
      <c r="I155" s="75">
        <v>0</v>
      </c>
    </row>
    <row r="156" spans="1:9">
      <c r="A156" s="34" t="s">
        <v>127</v>
      </c>
      <c r="B156" s="64">
        <v>3</v>
      </c>
      <c r="C156" s="64">
        <v>9</v>
      </c>
      <c r="D156" s="144">
        <f>(C156/B156)*100</f>
        <v>300</v>
      </c>
      <c r="E156" s="66"/>
      <c r="G156" s="60" t="s">
        <v>99</v>
      </c>
      <c r="H156" s="74">
        <v>2961</v>
      </c>
      <c r="I156" s="75">
        <v>1399</v>
      </c>
    </row>
    <row r="157" spans="1:9">
      <c r="A157" s="34" t="s">
        <v>129</v>
      </c>
      <c r="B157" s="64"/>
      <c r="C157" s="64">
        <v>0</v>
      </c>
      <c r="D157" s="144"/>
      <c r="E157" s="66"/>
      <c r="G157" s="60" t="s">
        <v>337</v>
      </c>
      <c r="H157" s="74">
        <v>1050</v>
      </c>
      <c r="I157" s="75">
        <v>0</v>
      </c>
    </row>
    <row r="158" spans="1:9">
      <c r="A158" s="34" t="s">
        <v>155</v>
      </c>
      <c r="B158" s="64"/>
      <c r="C158" s="64">
        <v>0</v>
      </c>
      <c r="D158" s="144"/>
      <c r="E158" s="66"/>
      <c r="G158" s="60" t="s">
        <v>338</v>
      </c>
      <c r="H158" s="74">
        <v>238</v>
      </c>
      <c r="I158" s="75">
        <v>239</v>
      </c>
    </row>
    <row r="159" spans="1:9">
      <c r="A159" s="34" t="s">
        <v>143</v>
      </c>
      <c r="B159" s="64"/>
      <c r="C159" s="64">
        <v>0</v>
      </c>
      <c r="D159" s="144"/>
      <c r="E159" s="66"/>
      <c r="G159" s="60" t="s">
        <v>339</v>
      </c>
      <c r="H159" s="74"/>
      <c r="I159" s="75">
        <v>0</v>
      </c>
    </row>
    <row r="160" spans="1:9">
      <c r="A160" s="34" t="s">
        <v>340</v>
      </c>
      <c r="B160" s="64"/>
      <c r="C160" s="64">
        <v>0</v>
      </c>
      <c r="D160" s="144"/>
      <c r="E160" s="66"/>
      <c r="G160" s="60" t="s">
        <v>341</v>
      </c>
      <c r="H160" s="74"/>
      <c r="I160" s="75">
        <v>0</v>
      </c>
    </row>
    <row r="161" spans="1:9">
      <c r="A161" s="34" t="s">
        <v>154</v>
      </c>
      <c r="B161" s="64">
        <v>142</v>
      </c>
      <c r="C161" s="64">
        <v>195</v>
      </c>
      <c r="D161" s="144">
        <f>(C161/B161)*100</f>
        <v>137.323943661972</v>
      </c>
      <c r="E161" s="66"/>
      <c r="G161" s="60" t="s">
        <v>342</v>
      </c>
      <c r="H161" s="74">
        <v>434</v>
      </c>
      <c r="I161" s="75">
        <v>0</v>
      </c>
    </row>
    <row r="162" spans="1:9">
      <c r="A162" s="34" t="s">
        <v>125</v>
      </c>
      <c r="B162" s="64">
        <v>121</v>
      </c>
      <c r="C162" s="64">
        <v>126</v>
      </c>
      <c r="D162" s="144">
        <f>(C162/B162)*100</f>
        <v>104.132231404959</v>
      </c>
      <c r="E162" s="66"/>
      <c r="G162" s="60" t="s">
        <v>343</v>
      </c>
      <c r="H162" s="74">
        <v>394</v>
      </c>
      <c r="I162" s="75">
        <v>1140</v>
      </c>
    </row>
    <row r="163" spans="1:9">
      <c r="A163" s="34" t="s">
        <v>127</v>
      </c>
      <c r="B163" s="64">
        <v>21</v>
      </c>
      <c r="C163" s="64">
        <v>69</v>
      </c>
      <c r="D163" s="144">
        <f>(C163/B163)*100</f>
        <v>328.571428571429</v>
      </c>
      <c r="E163" s="66"/>
      <c r="G163" s="60" t="s">
        <v>344</v>
      </c>
      <c r="H163" s="74">
        <v>845</v>
      </c>
      <c r="I163" s="75">
        <v>20</v>
      </c>
    </row>
    <row r="164" spans="1:9">
      <c r="A164" s="34" t="s">
        <v>129</v>
      </c>
      <c r="B164" s="64"/>
      <c r="C164" s="64">
        <v>0</v>
      </c>
      <c r="D164" s="144"/>
      <c r="E164" s="66"/>
      <c r="G164" s="60" t="s">
        <v>100</v>
      </c>
      <c r="H164" s="74">
        <v>306</v>
      </c>
      <c r="I164" s="75">
        <v>137</v>
      </c>
    </row>
    <row r="165" spans="1:9">
      <c r="A165" s="34" t="s">
        <v>345</v>
      </c>
      <c r="B165" s="64"/>
      <c r="C165" s="64">
        <v>0</v>
      </c>
      <c r="D165" s="144"/>
      <c r="E165" s="66"/>
      <c r="G165" s="60" t="s">
        <v>346</v>
      </c>
      <c r="H165" s="74">
        <v>242</v>
      </c>
      <c r="I165" s="75">
        <v>129</v>
      </c>
    </row>
    <row r="166" spans="1:9">
      <c r="A166" s="34" t="s">
        <v>143</v>
      </c>
      <c r="B166" s="64"/>
      <c r="C166" s="64">
        <v>0</v>
      </c>
      <c r="D166" s="144"/>
      <c r="E166" s="66"/>
      <c r="G166" s="60" t="s">
        <v>347</v>
      </c>
      <c r="H166" s="74"/>
      <c r="I166" s="75">
        <v>8</v>
      </c>
    </row>
    <row r="167" spans="1:9">
      <c r="A167" s="34" t="s">
        <v>348</v>
      </c>
      <c r="B167" s="64"/>
      <c r="C167" s="64">
        <v>0</v>
      </c>
      <c r="D167" s="144"/>
      <c r="E167" s="66"/>
      <c r="G167" s="60" t="s">
        <v>349</v>
      </c>
      <c r="H167" s="74">
        <v>64</v>
      </c>
      <c r="I167" s="75">
        <v>0</v>
      </c>
    </row>
    <row r="168" spans="1:9">
      <c r="A168" s="34" t="s">
        <v>156</v>
      </c>
      <c r="B168" s="64">
        <v>843</v>
      </c>
      <c r="C168" s="64">
        <v>1144</v>
      </c>
      <c r="D168" s="144">
        <f>(C168/B168)*100</f>
        <v>135.70581257414</v>
      </c>
      <c r="E168" s="66"/>
      <c r="G168" s="60" t="s">
        <v>101</v>
      </c>
      <c r="H168" s="74">
        <v>65</v>
      </c>
      <c r="I168" s="75">
        <v>62</v>
      </c>
    </row>
    <row r="169" spans="1:9">
      <c r="A169" s="34" t="s">
        <v>125</v>
      </c>
      <c r="B169" s="64">
        <v>504</v>
      </c>
      <c r="C169" s="64">
        <v>581</v>
      </c>
      <c r="D169" s="144">
        <f>(C169/B169)*100</f>
        <v>115.277777777778</v>
      </c>
      <c r="E169" s="66"/>
      <c r="G169" s="60" t="s">
        <v>350</v>
      </c>
      <c r="H169" s="74">
        <v>65</v>
      </c>
      <c r="I169" s="75">
        <v>62</v>
      </c>
    </row>
    <row r="170" spans="1:9">
      <c r="A170" s="34" t="s">
        <v>127</v>
      </c>
      <c r="B170" s="64">
        <v>230</v>
      </c>
      <c r="C170" s="64">
        <v>416</v>
      </c>
      <c r="D170" s="144">
        <f>(C170/B170)*100</f>
        <v>180.869565217391</v>
      </c>
      <c r="E170" s="66"/>
      <c r="G170" s="60" t="s">
        <v>351</v>
      </c>
      <c r="H170" s="74"/>
      <c r="I170" s="75">
        <v>0</v>
      </c>
    </row>
    <row r="171" spans="1:9">
      <c r="A171" s="34" t="s">
        <v>129</v>
      </c>
      <c r="B171" s="64"/>
      <c r="C171" s="64">
        <v>0</v>
      </c>
      <c r="D171" s="144"/>
      <c r="E171" s="66"/>
      <c r="G171" s="60" t="s">
        <v>352</v>
      </c>
      <c r="H171" s="74"/>
      <c r="I171" s="75">
        <v>0</v>
      </c>
    </row>
    <row r="172" spans="1:9">
      <c r="A172" s="34" t="s">
        <v>353</v>
      </c>
      <c r="B172" s="64">
        <v>18</v>
      </c>
      <c r="C172" s="64">
        <v>50</v>
      </c>
      <c r="D172" s="144">
        <f>(C172/B172)*100</f>
        <v>277.777777777778</v>
      </c>
      <c r="E172" s="66"/>
      <c r="G172" s="60" t="s">
        <v>102</v>
      </c>
      <c r="H172" s="74"/>
      <c r="I172" s="75">
        <v>0</v>
      </c>
    </row>
    <row r="173" spans="1:9">
      <c r="A173" s="34" t="s">
        <v>143</v>
      </c>
      <c r="B173" s="64">
        <v>91</v>
      </c>
      <c r="C173" s="64">
        <v>97</v>
      </c>
      <c r="D173" s="144">
        <f>(C173/B173)*100</f>
        <v>106.593406593407</v>
      </c>
      <c r="E173" s="66"/>
      <c r="G173" s="60" t="s">
        <v>354</v>
      </c>
      <c r="H173" s="74"/>
      <c r="I173" s="75">
        <v>0</v>
      </c>
    </row>
    <row r="174" spans="1:9">
      <c r="A174" s="34" t="s">
        <v>355</v>
      </c>
      <c r="B174" s="64"/>
      <c r="C174" s="64">
        <v>0</v>
      </c>
      <c r="D174" s="144"/>
      <c r="E174" s="66"/>
      <c r="G174" s="60" t="s">
        <v>356</v>
      </c>
      <c r="H174" s="74"/>
      <c r="I174" s="75">
        <v>0</v>
      </c>
    </row>
    <row r="175" spans="1:9">
      <c r="A175" s="34" t="s">
        <v>157</v>
      </c>
      <c r="B175" s="64">
        <v>1745</v>
      </c>
      <c r="C175" s="64">
        <v>1263</v>
      </c>
      <c r="D175" s="144">
        <f>(C175/B175)*100</f>
        <v>72.378223495702</v>
      </c>
      <c r="E175" s="66"/>
      <c r="G175" s="60" t="s">
        <v>357</v>
      </c>
      <c r="H175" s="74"/>
      <c r="I175" s="75">
        <v>0</v>
      </c>
    </row>
    <row r="176" spans="1:9">
      <c r="A176" s="34" t="s">
        <v>125</v>
      </c>
      <c r="B176" s="64">
        <v>227</v>
      </c>
      <c r="C176" s="64">
        <v>201</v>
      </c>
      <c r="D176" s="144">
        <f>(C176/B176)*100</f>
        <v>88.5462555066079</v>
      </c>
      <c r="E176" s="66"/>
      <c r="G176" s="60" t="s">
        <v>358</v>
      </c>
      <c r="H176" s="74"/>
      <c r="I176" s="75">
        <v>0</v>
      </c>
    </row>
    <row r="177" spans="1:9">
      <c r="A177" s="34" t="s">
        <v>127</v>
      </c>
      <c r="B177" s="64">
        <v>1442</v>
      </c>
      <c r="C177" s="64">
        <v>934</v>
      </c>
      <c r="D177" s="144">
        <f>(C177/B177)*100</f>
        <v>64.7711511789182</v>
      </c>
      <c r="E177" s="66"/>
      <c r="G177" s="60" t="s">
        <v>359</v>
      </c>
      <c r="H177" s="74"/>
      <c r="I177" s="75">
        <v>0</v>
      </c>
    </row>
    <row r="178" spans="1:9">
      <c r="A178" s="34" t="s">
        <v>129</v>
      </c>
      <c r="B178" s="64"/>
      <c r="C178" s="64">
        <v>0</v>
      </c>
      <c r="D178" s="144"/>
      <c r="E178" s="66"/>
      <c r="G178" s="60" t="s">
        <v>360</v>
      </c>
      <c r="H178" s="74"/>
      <c r="I178" s="75">
        <v>0</v>
      </c>
    </row>
    <row r="179" spans="1:9">
      <c r="A179" s="34" t="s">
        <v>361</v>
      </c>
      <c r="B179" s="64">
        <v>30</v>
      </c>
      <c r="C179" s="64">
        <v>30</v>
      </c>
      <c r="D179" s="144">
        <f>(C179/B179)*100</f>
        <v>100</v>
      </c>
      <c r="E179" s="66"/>
      <c r="G179" s="60" t="s">
        <v>362</v>
      </c>
      <c r="H179" s="74"/>
      <c r="I179" s="75">
        <v>0</v>
      </c>
    </row>
    <row r="180" spans="1:9">
      <c r="A180" s="34" t="s">
        <v>143</v>
      </c>
      <c r="B180" s="64"/>
      <c r="C180" s="64">
        <v>0</v>
      </c>
      <c r="D180" s="144"/>
      <c r="E180" s="66"/>
      <c r="G180" s="60" t="s">
        <v>363</v>
      </c>
      <c r="H180" s="74"/>
      <c r="I180" s="75">
        <v>0</v>
      </c>
    </row>
    <row r="181" spans="1:9">
      <c r="A181" s="34" t="s">
        <v>364</v>
      </c>
      <c r="B181" s="64">
        <v>46</v>
      </c>
      <c r="C181" s="64">
        <v>98</v>
      </c>
      <c r="D181" s="144">
        <f>(C181/B181)*100</f>
        <v>213.04347826087</v>
      </c>
      <c r="E181" s="66"/>
      <c r="G181" s="60" t="s">
        <v>365</v>
      </c>
      <c r="H181" s="74"/>
      <c r="I181" s="75">
        <v>0</v>
      </c>
    </row>
    <row r="182" spans="1:9">
      <c r="A182" s="34" t="s">
        <v>159</v>
      </c>
      <c r="B182" s="64">
        <v>739</v>
      </c>
      <c r="C182" s="64">
        <v>813</v>
      </c>
      <c r="D182" s="144">
        <f>(C182/B182)*100</f>
        <v>110.013531799729</v>
      </c>
      <c r="E182" s="66"/>
      <c r="G182" s="60" t="s">
        <v>103</v>
      </c>
      <c r="H182" s="74">
        <v>1577</v>
      </c>
      <c r="I182" s="75">
        <v>5162</v>
      </c>
    </row>
    <row r="183" spans="1:9">
      <c r="A183" s="34" t="s">
        <v>125</v>
      </c>
      <c r="B183" s="64">
        <v>186</v>
      </c>
      <c r="C183" s="64">
        <v>201</v>
      </c>
      <c r="D183" s="144">
        <f>(C183/B183)*100</f>
        <v>108.064516129032</v>
      </c>
      <c r="E183" s="66"/>
      <c r="G183" s="60" t="s">
        <v>366</v>
      </c>
      <c r="H183" s="74">
        <v>1534</v>
      </c>
      <c r="I183" s="75">
        <v>5129</v>
      </c>
    </row>
    <row r="184" spans="1:9">
      <c r="A184" s="34" t="s">
        <v>127</v>
      </c>
      <c r="B184" s="64">
        <v>528</v>
      </c>
      <c r="C184" s="64">
        <v>612</v>
      </c>
      <c r="D184" s="144">
        <f>(C184/B184)*100</f>
        <v>115.909090909091</v>
      </c>
      <c r="E184" s="66"/>
      <c r="G184" s="60" t="s">
        <v>367</v>
      </c>
      <c r="H184" s="74">
        <v>43</v>
      </c>
      <c r="I184" s="75">
        <v>33</v>
      </c>
    </row>
    <row r="185" spans="1:9">
      <c r="A185" s="34" t="s">
        <v>129</v>
      </c>
      <c r="B185" s="64"/>
      <c r="C185" s="64">
        <v>0</v>
      </c>
      <c r="D185" s="144"/>
      <c r="E185" s="66"/>
      <c r="G185" s="60" t="s">
        <v>368</v>
      </c>
      <c r="H185" s="74"/>
      <c r="I185" s="75">
        <v>0</v>
      </c>
    </row>
    <row r="186" spans="1:9">
      <c r="A186" s="34" t="s">
        <v>369</v>
      </c>
      <c r="B186" s="64"/>
      <c r="C186" s="64">
        <v>0</v>
      </c>
      <c r="D186" s="144"/>
      <c r="E186" s="66"/>
      <c r="G186" s="60" t="s">
        <v>104</v>
      </c>
      <c r="H186" s="74">
        <v>6129</v>
      </c>
      <c r="I186" s="75">
        <v>12814</v>
      </c>
    </row>
    <row r="187" spans="1:9">
      <c r="A187" s="34" t="s">
        <v>143</v>
      </c>
      <c r="B187" s="64"/>
      <c r="C187" s="64">
        <v>0</v>
      </c>
      <c r="D187" s="144"/>
      <c r="E187" s="66"/>
      <c r="G187" s="60" t="s">
        <v>370</v>
      </c>
      <c r="H187" s="74">
        <v>1305</v>
      </c>
      <c r="I187" s="75">
        <v>8191</v>
      </c>
    </row>
    <row r="188" spans="1:9">
      <c r="A188" s="34" t="s">
        <v>371</v>
      </c>
      <c r="B188" s="64">
        <v>25</v>
      </c>
      <c r="C188" s="64">
        <v>0</v>
      </c>
      <c r="D188" s="144"/>
      <c r="E188" s="66"/>
      <c r="G188" s="60" t="s">
        <v>372</v>
      </c>
      <c r="H188" s="74">
        <v>4815</v>
      </c>
      <c r="I188" s="75">
        <v>4623</v>
      </c>
    </row>
    <row r="189" spans="1:9">
      <c r="A189" s="34" t="s">
        <v>160</v>
      </c>
      <c r="B189" s="64">
        <v>109</v>
      </c>
      <c r="C189" s="64">
        <v>112</v>
      </c>
      <c r="D189" s="144">
        <f>(C189/B189)*100</f>
        <v>102.752293577982</v>
      </c>
      <c r="E189" s="66"/>
      <c r="G189" s="60" t="s">
        <v>373</v>
      </c>
      <c r="H189" s="74">
        <v>9</v>
      </c>
      <c r="I189" s="75">
        <v>0</v>
      </c>
    </row>
    <row r="190" spans="1:9">
      <c r="A190" s="34" t="s">
        <v>125</v>
      </c>
      <c r="B190" s="64">
        <v>88</v>
      </c>
      <c r="C190" s="64">
        <v>95</v>
      </c>
      <c r="D190" s="144">
        <f>(C190/B190)*100</f>
        <v>107.954545454545</v>
      </c>
      <c r="E190" s="66"/>
      <c r="G190" s="60" t="s">
        <v>105</v>
      </c>
      <c r="H190" s="74">
        <v>739</v>
      </c>
      <c r="I190" s="75">
        <v>896</v>
      </c>
    </row>
    <row r="191" spans="1:9">
      <c r="A191" s="34" t="s">
        <v>127</v>
      </c>
      <c r="B191" s="64">
        <v>10</v>
      </c>
      <c r="C191" s="64">
        <v>17</v>
      </c>
      <c r="D191" s="144">
        <f>(C191/B191)*100</f>
        <v>170</v>
      </c>
      <c r="E191" s="66"/>
      <c r="G191" s="60" t="s">
        <v>374</v>
      </c>
      <c r="H191" s="74">
        <v>453</v>
      </c>
      <c r="I191" s="75">
        <v>670</v>
      </c>
    </row>
    <row r="192" spans="1:9">
      <c r="A192" s="34" t="s">
        <v>129</v>
      </c>
      <c r="B192" s="64"/>
      <c r="C192" s="64">
        <v>0</v>
      </c>
      <c r="D192" s="144"/>
      <c r="E192" s="66"/>
      <c r="G192" s="60" t="s">
        <v>375</v>
      </c>
      <c r="H192" s="74">
        <v>99</v>
      </c>
      <c r="I192" s="75">
        <v>39</v>
      </c>
    </row>
    <row r="193" spans="1:9">
      <c r="A193" s="34" t="s">
        <v>376</v>
      </c>
      <c r="B193" s="64">
        <v>11</v>
      </c>
      <c r="C193" s="64">
        <v>0</v>
      </c>
      <c r="D193" s="144">
        <f>(C193/B193)*100</f>
        <v>0</v>
      </c>
      <c r="E193" s="66"/>
      <c r="G193" s="60" t="s">
        <v>377</v>
      </c>
      <c r="H193" s="74"/>
      <c r="I193" s="75">
        <v>0</v>
      </c>
    </row>
    <row r="194" spans="1:9">
      <c r="A194" s="34" t="s">
        <v>378</v>
      </c>
      <c r="B194" s="64"/>
      <c r="C194" s="64">
        <v>0</v>
      </c>
      <c r="D194" s="144"/>
      <c r="E194" s="66"/>
      <c r="G194" s="60" t="s">
        <v>379</v>
      </c>
      <c r="H194" s="74">
        <v>187</v>
      </c>
      <c r="I194" s="75">
        <v>187</v>
      </c>
    </row>
    <row r="195" spans="1:9">
      <c r="A195" s="34" t="s">
        <v>143</v>
      </c>
      <c r="B195" s="64"/>
      <c r="C195" s="64">
        <v>0</v>
      </c>
      <c r="D195" s="144"/>
      <c r="E195" s="66"/>
      <c r="G195" s="60" t="s">
        <v>380</v>
      </c>
      <c r="H195" s="74"/>
      <c r="I195" s="75">
        <v>0</v>
      </c>
    </row>
    <row r="196" spans="1:9">
      <c r="A196" s="34" t="s">
        <v>381</v>
      </c>
      <c r="B196" s="64"/>
      <c r="C196" s="64">
        <v>0</v>
      </c>
      <c r="D196" s="144"/>
      <c r="E196" s="66"/>
      <c r="G196" s="60" t="s">
        <v>106</v>
      </c>
      <c r="H196" s="74">
        <v>3221</v>
      </c>
      <c r="I196" s="75">
        <v>3208</v>
      </c>
    </row>
    <row r="197" spans="1:9">
      <c r="A197" s="34" t="s">
        <v>161</v>
      </c>
      <c r="B197" s="64"/>
      <c r="C197" s="64">
        <v>0</v>
      </c>
      <c r="D197" s="144"/>
      <c r="E197" s="66"/>
      <c r="G197" s="60" t="s">
        <v>382</v>
      </c>
      <c r="H197" s="74">
        <v>1175</v>
      </c>
      <c r="I197" s="75">
        <v>1425</v>
      </c>
    </row>
    <row r="198" spans="1:9">
      <c r="A198" s="34" t="s">
        <v>125</v>
      </c>
      <c r="B198" s="64"/>
      <c r="C198" s="64">
        <v>0</v>
      </c>
      <c r="D198" s="144"/>
      <c r="E198" s="66"/>
      <c r="G198" s="60" t="s">
        <v>383</v>
      </c>
      <c r="H198" s="74">
        <v>944</v>
      </c>
      <c r="I198" s="75">
        <v>354</v>
      </c>
    </row>
    <row r="199" spans="1:9">
      <c r="A199" s="34" t="s">
        <v>127</v>
      </c>
      <c r="B199" s="64"/>
      <c r="C199" s="64">
        <v>0</v>
      </c>
      <c r="D199" s="144"/>
      <c r="E199" s="66"/>
      <c r="G199" s="60" t="s">
        <v>384</v>
      </c>
      <c r="H199" s="74">
        <v>341</v>
      </c>
      <c r="I199" s="75">
        <v>486</v>
      </c>
    </row>
    <row r="200" spans="1:9">
      <c r="A200" s="34" t="s">
        <v>129</v>
      </c>
      <c r="B200" s="64"/>
      <c r="C200" s="64">
        <v>0</v>
      </c>
      <c r="D200" s="144"/>
      <c r="E200" s="66"/>
      <c r="G200" s="60" t="s">
        <v>385</v>
      </c>
      <c r="H200" s="74">
        <v>645</v>
      </c>
      <c r="I200" s="75">
        <v>370</v>
      </c>
    </row>
    <row r="201" spans="1:9">
      <c r="A201" s="34" t="s">
        <v>143</v>
      </c>
      <c r="B201" s="64"/>
      <c r="C201" s="64">
        <v>0</v>
      </c>
      <c r="D201" s="144"/>
      <c r="E201" s="66"/>
      <c r="G201" s="60" t="s">
        <v>386</v>
      </c>
      <c r="H201" s="74">
        <v>29</v>
      </c>
      <c r="I201" s="75">
        <v>33</v>
      </c>
    </row>
    <row r="202" spans="1:9">
      <c r="A202" s="34" t="s">
        <v>387</v>
      </c>
      <c r="B202" s="64"/>
      <c r="C202" s="64">
        <v>0</v>
      </c>
      <c r="D202" s="144"/>
      <c r="E202" s="66"/>
      <c r="G202" s="60" t="s">
        <v>388</v>
      </c>
      <c r="H202" s="74">
        <v>83</v>
      </c>
      <c r="I202" s="75">
        <v>292</v>
      </c>
    </row>
    <row r="203" spans="1:9">
      <c r="A203" s="34" t="s">
        <v>162</v>
      </c>
      <c r="B203" s="64">
        <v>426</v>
      </c>
      <c r="C203" s="64">
        <v>1611</v>
      </c>
      <c r="D203" s="144">
        <f>(C203/B203)*100</f>
        <v>378.169014084507</v>
      </c>
      <c r="E203" s="66"/>
      <c r="G203" s="60" t="s">
        <v>389</v>
      </c>
      <c r="H203" s="74">
        <v>4</v>
      </c>
      <c r="I203" s="75">
        <v>248</v>
      </c>
    </row>
    <row r="204" spans="1:9">
      <c r="A204" s="34" t="s">
        <v>125</v>
      </c>
      <c r="B204" s="64">
        <v>224</v>
      </c>
      <c r="C204" s="64">
        <v>199</v>
      </c>
      <c r="D204" s="144">
        <f>(C204/B204)*100</f>
        <v>88.8392857142857</v>
      </c>
      <c r="E204" s="66"/>
      <c r="G204" s="60" t="s">
        <v>390</v>
      </c>
      <c r="H204" s="74"/>
      <c r="I204" s="75">
        <v>0</v>
      </c>
    </row>
    <row r="205" spans="1:9">
      <c r="A205" s="34" t="s">
        <v>127</v>
      </c>
      <c r="B205" s="64">
        <v>202</v>
      </c>
      <c r="C205" s="64">
        <v>1412</v>
      </c>
      <c r="D205" s="144">
        <f>(C205/B205)*100</f>
        <v>699.009900990099</v>
      </c>
      <c r="E205" s="66"/>
      <c r="G205" s="60" t="s">
        <v>107</v>
      </c>
      <c r="H205" s="74"/>
      <c r="I205" s="75">
        <v>6000</v>
      </c>
    </row>
    <row r="206" spans="1:9">
      <c r="A206" s="34" t="s">
        <v>129</v>
      </c>
      <c r="B206" s="64"/>
      <c r="C206" s="64">
        <v>0</v>
      </c>
      <c r="D206" s="144"/>
      <c r="E206" s="66"/>
      <c r="G206" s="60" t="s">
        <v>108</v>
      </c>
      <c r="H206" s="74">
        <v>997</v>
      </c>
      <c r="I206" s="75">
        <v>4000</v>
      </c>
    </row>
    <row r="207" spans="1:9">
      <c r="A207" s="34" t="s">
        <v>143</v>
      </c>
      <c r="B207" s="64"/>
      <c r="C207" s="64">
        <v>0</v>
      </c>
      <c r="D207" s="144"/>
      <c r="E207" s="66"/>
      <c r="G207" s="60" t="s">
        <v>391</v>
      </c>
      <c r="H207" s="74">
        <v>997</v>
      </c>
      <c r="I207" s="75">
        <v>4000</v>
      </c>
    </row>
    <row r="208" spans="1:9">
      <c r="A208" s="34" t="s">
        <v>392</v>
      </c>
      <c r="B208" s="64"/>
      <c r="C208" s="64">
        <v>0</v>
      </c>
      <c r="D208" s="144"/>
      <c r="E208" s="66"/>
      <c r="G208" s="60" t="s">
        <v>109</v>
      </c>
      <c r="H208" s="74"/>
      <c r="I208" s="75">
        <v>0</v>
      </c>
    </row>
    <row r="209" spans="1:9">
      <c r="A209" s="34" t="s">
        <v>163</v>
      </c>
      <c r="B209" s="64"/>
      <c r="C209" s="64">
        <v>0</v>
      </c>
      <c r="D209" s="144"/>
      <c r="E209" s="66"/>
      <c r="G209" s="60" t="s">
        <v>393</v>
      </c>
      <c r="H209" s="74"/>
      <c r="I209" s="75">
        <v>0</v>
      </c>
    </row>
    <row r="210" spans="1:9">
      <c r="A210" s="34" t="s">
        <v>125</v>
      </c>
      <c r="B210" s="64"/>
      <c r="C210" s="64">
        <v>0</v>
      </c>
      <c r="D210" s="144"/>
      <c r="E210" s="66"/>
      <c r="G210" s="60" t="s">
        <v>110</v>
      </c>
      <c r="H210" s="74">
        <v>1030</v>
      </c>
      <c r="I210" s="75">
        <v>42963</v>
      </c>
    </row>
    <row r="211" spans="1:9">
      <c r="A211" s="34" t="s">
        <v>127</v>
      </c>
      <c r="B211" s="64"/>
      <c r="C211" s="64">
        <v>0</v>
      </c>
      <c r="D211" s="144"/>
      <c r="E211" s="66"/>
      <c r="G211" s="60" t="s">
        <v>394</v>
      </c>
      <c r="H211" s="74"/>
      <c r="I211" s="75">
        <v>29776</v>
      </c>
    </row>
    <row r="212" spans="1:9">
      <c r="A212" s="34" t="s">
        <v>129</v>
      </c>
      <c r="B212" s="64"/>
      <c r="C212" s="64">
        <v>0</v>
      </c>
      <c r="D212" s="144"/>
      <c r="E212" s="66"/>
      <c r="G212" s="60" t="s">
        <v>365</v>
      </c>
      <c r="H212" s="74">
        <v>1030</v>
      </c>
      <c r="I212" s="75">
        <v>13187</v>
      </c>
    </row>
    <row r="213" spans="1:5">
      <c r="A213" s="34" t="s">
        <v>395</v>
      </c>
      <c r="B213" s="64"/>
      <c r="C213" s="64">
        <v>0</v>
      </c>
      <c r="D213" s="144"/>
      <c r="E213" s="66"/>
    </row>
    <row r="214" spans="1:5">
      <c r="A214" s="34" t="s">
        <v>143</v>
      </c>
      <c r="B214" s="64"/>
      <c r="C214" s="64">
        <v>0</v>
      </c>
      <c r="D214" s="144"/>
      <c r="E214" s="66"/>
    </row>
    <row r="215" spans="1:5">
      <c r="A215" s="34" t="s">
        <v>396</v>
      </c>
      <c r="B215" s="64"/>
      <c r="C215" s="64">
        <v>0</v>
      </c>
      <c r="D215" s="144"/>
      <c r="E215" s="66"/>
    </row>
    <row r="216" spans="1:5">
      <c r="A216" s="34" t="s">
        <v>165</v>
      </c>
      <c r="B216" s="64">
        <v>1193</v>
      </c>
      <c r="C216" s="64">
        <v>1272</v>
      </c>
      <c r="D216" s="144">
        <f>(C216/B216)*100</f>
        <v>106.621961441743</v>
      </c>
      <c r="E216" s="66"/>
    </row>
    <row r="217" spans="1:5">
      <c r="A217" s="34" t="s">
        <v>125</v>
      </c>
      <c r="B217" s="64">
        <v>1022</v>
      </c>
      <c r="C217" s="64">
        <v>646</v>
      </c>
      <c r="D217" s="144">
        <f>(C217/B217)*100</f>
        <v>63.2093933463796</v>
      </c>
      <c r="E217" s="66"/>
    </row>
    <row r="218" spans="1:5">
      <c r="A218" s="34" t="s">
        <v>127</v>
      </c>
      <c r="B218" s="64">
        <v>10</v>
      </c>
      <c r="C218" s="64">
        <v>71</v>
      </c>
      <c r="D218" s="144">
        <f>(C218/B218)*100</f>
        <v>710</v>
      </c>
      <c r="E218" s="66"/>
    </row>
    <row r="219" spans="1:5">
      <c r="A219" s="34" t="s">
        <v>129</v>
      </c>
      <c r="B219" s="64"/>
      <c r="C219" s="64">
        <v>0</v>
      </c>
      <c r="D219" s="144"/>
      <c r="E219" s="66"/>
    </row>
    <row r="220" spans="1:5">
      <c r="A220" s="34" t="s">
        <v>397</v>
      </c>
      <c r="B220" s="64">
        <v>9</v>
      </c>
      <c r="C220" s="64">
        <v>4</v>
      </c>
      <c r="D220" s="144">
        <f>(C220/B220)*100</f>
        <v>44.4444444444444</v>
      </c>
      <c r="E220" s="66"/>
    </row>
    <row r="221" spans="1:5">
      <c r="A221" s="34" t="s">
        <v>398</v>
      </c>
      <c r="B221" s="64"/>
      <c r="C221" s="64">
        <v>4</v>
      </c>
      <c r="D221" s="144"/>
      <c r="E221" s="66"/>
    </row>
    <row r="222" spans="1:5">
      <c r="A222" s="34" t="s">
        <v>216</v>
      </c>
      <c r="B222" s="64"/>
      <c r="C222" s="64">
        <v>0</v>
      </c>
      <c r="D222" s="144"/>
      <c r="E222" s="66"/>
    </row>
    <row r="223" spans="1:5">
      <c r="A223" s="34" t="s">
        <v>399</v>
      </c>
      <c r="B223" s="64"/>
      <c r="C223" s="64">
        <v>0</v>
      </c>
      <c r="D223" s="144"/>
      <c r="E223" s="66"/>
    </row>
    <row r="224" spans="1:5">
      <c r="A224" s="34" t="s">
        <v>400</v>
      </c>
      <c r="B224" s="64"/>
      <c r="C224" s="64">
        <v>0</v>
      </c>
      <c r="D224" s="144"/>
      <c r="E224" s="66"/>
    </row>
    <row r="225" spans="1:5">
      <c r="A225" s="34" t="s">
        <v>401</v>
      </c>
      <c r="B225" s="64"/>
      <c r="C225" s="64">
        <v>0</v>
      </c>
      <c r="D225" s="144"/>
      <c r="E225" s="66"/>
    </row>
    <row r="226" spans="1:5">
      <c r="A226" s="34" t="s">
        <v>402</v>
      </c>
      <c r="B226" s="64"/>
      <c r="C226" s="64">
        <v>0</v>
      </c>
      <c r="D226" s="144"/>
      <c r="E226" s="66"/>
    </row>
    <row r="227" spans="1:5">
      <c r="A227" s="34" t="s">
        <v>403</v>
      </c>
      <c r="B227" s="64"/>
      <c r="C227" s="64">
        <v>0</v>
      </c>
      <c r="D227" s="144"/>
      <c r="E227" s="66"/>
    </row>
    <row r="228" spans="1:5">
      <c r="A228" s="34" t="s">
        <v>404</v>
      </c>
      <c r="B228" s="64"/>
      <c r="C228" s="64">
        <v>0</v>
      </c>
      <c r="D228" s="144"/>
      <c r="E228" s="66"/>
    </row>
    <row r="229" spans="1:5">
      <c r="A229" s="34" t="s">
        <v>143</v>
      </c>
      <c r="B229" s="64">
        <v>152</v>
      </c>
      <c r="C229" s="64">
        <v>547</v>
      </c>
      <c r="D229" s="144">
        <f>(C229/B229)*100</f>
        <v>359.868421052632</v>
      </c>
      <c r="E229" s="66"/>
    </row>
    <row r="230" spans="1:5">
      <c r="A230" s="34" t="s">
        <v>405</v>
      </c>
      <c r="B230" s="64"/>
      <c r="C230" s="64">
        <v>0</v>
      </c>
      <c r="D230" s="144"/>
      <c r="E230" s="66"/>
    </row>
    <row r="231" spans="1:5">
      <c r="A231" s="34" t="s">
        <v>167</v>
      </c>
      <c r="B231" s="64">
        <v>967</v>
      </c>
      <c r="C231" s="64">
        <v>0</v>
      </c>
      <c r="D231" s="144"/>
      <c r="E231" s="66"/>
    </row>
    <row r="232" spans="1:5">
      <c r="A232" s="34" t="s">
        <v>406</v>
      </c>
      <c r="B232" s="64"/>
      <c r="C232" s="64">
        <v>0</v>
      </c>
      <c r="D232" s="144"/>
      <c r="E232" s="66"/>
    </row>
    <row r="233" spans="1:5">
      <c r="A233" s="34" t="s">
        <v>407</v>
      </c>
      <c r="B233" s="64">
        <v>967</v>
      </c>
      <c r="C233" s="64">
        <v>0</v>
      </c>
      <c r="D233" s="144"/>
      <c r="E233" s="66"/>
    </row>
    <row r="234" spans="1:5">
      <c r="A234" s="34" t="s">
        <v>87</v>
      </c>
      <c r="B234" s="64"/>
      <c r="C234" s="64">
        <v>0</v>
      </c>
      <c r="D234" s="144"/>
      <c r="E234" s="66"/>
    </row>
    <row r="235" spans="1:5">
      <c r="A235" s="34" t="s">
        <v>170</v>
      </c>
      <c r="B235" s="64"/>
      <c r="C235" s="64">
        <v>0</v>
      </c>
      <c r="D235" s="144"/>
      <c r="E235" s="66"/>
    </row>
    <row r="236" spans="1:5">
      <c r="A236" s="34" t="s">
        <v>408</v>
      </c>
      <c r="B236" s="64"/>
      <c r="C236" s="64">
        <v>0</v>
      </c>
      <c r="D236" s="144"/>
      <c r="E236" s="66"/>
    </row>
    <row r="237" spans="1:5">
      <c r="A237" s="34" t="s">
        <v>172</v>
      </c>
      <c r="B237" s="64"/>
      <c r="C237" s="64">
        <v>0</v>
      </c>
      <c r="D237" s="144"/>
      <c r="E237" s="66"/>
    </row>
    <row r="238" spans="1:5">
      <c r="A238" s="34" t="s">
        <v>88</v>
      </c>
      <c r="B238" s="64">
        <v>120</v>
      </c>
      <c r="C238" s="64">
        <v>100</v>
      </c>
      <c r="D238" s="144">
        <f>(C238/B238)*100</f>
        <v>83.3333333333333</v>
      </c>
      <c r="E238" s="66"/>
    </row>
    <row r="239" spans="1:5">
      <c r="A239" s="34" t="s">
        <v>174</v>
      </c>
      <c r="B239" s="64">
        <v>120</v>
      </c>
      <c r="C239" s="64">
        <v>100</v>
      </c>
      <c r="D239" s="144">
        <f>(C239/B239)*100</f>
        <v>83.3333333333333</v>
      </c>
      <c r="E239" s="66"/>
    </row>
    <row r="240" spans="1:5">
      <c r="A240" s="34" t="s">
        <v>409</v>
      </c>
      <c r="B240" s="64">
        <v>40</v>
      </c>
      <c r="C240" s="64">
        <v>20</v>
      </c>
      <c r="D240" s="144">
        <f>(C240/B240)*100</f>
        <v>50</v>
      </c>
      <c r="E240" s="66"/>
    </row>
    <row r="241" spans="1:5">
      <c r="A241" s="34" t="s">
        <v>410</v>
      </c>
      <c r="B241" s="64"/>
      <c r="C241" s="64">
        <v>0</v>
      </c>
      <c r="D241" s="144"/>
      <c r="E241" s="66"/>
    </row>
    <row r="242" spans="1:5">
      <c r="A242" s="34" t="s">
        <v>411</v>
      </c>
      <c r="B242" s="64"/>
      <c r="C242" s="64">
        <v>0</v>
      </c>
      <c r="D242" s="144"/>
      <c r="E242" s="66"/>
    </row>
    <row r="243" spans="1:5">
      <c r="A243" s="34" t="s">
        <v>412</v>
      </c>
      <c r="B243" s="64"/>
      <c r="C243" s="64">
        <v>0</v>
      </c>
      <c r="D243" s="144"/>
      <c r="E243" s="66"/>
    </row>
    <row r="244" spans="1:5">
      <c r="A244" s="34" t="s">
        <v>413</v>
      </c>
      <c r="B244" s="64"/>
      <c r="C244" s="64">
        <v>0</v>
      </c>
      <c r="D244" s="144"/>
      <c r="E244" s="66"/>
    </row>
    <row r="245" spans="1:5">
      <c r="A245" s="34" t="s">
        <v>414</v>
      </c>
      <c r="B245" s="64"/>
      <c r="C245" s="64">
        <v>0</v>
      </c>
      <c r="D245" s="144"/>
      <c r="E245" s="66"/>
    </row>
    <row r="246" spans="1:5">
      <c r="A246" s="34" t="s">
        <v>415</v>
      </c>
      <c r="B246" s="64">
        <v>80</v>
      </c>
      <c r="C246" s="64">
        <v>80</v>
      </c>
      <c r="D246" s="144"/>
      <c r="E246" s="66"/>
    </row>
    <row r="247" spans="1:5">
      <c r="A247" s="34" t="s">
        <v>175</v>
      </c>
      <c r="B247" s="64"/>
      <c r="C247" s="64">
        <v>0</v>
      </c>
      <c r="D247" s="144"/>
      <c r="E247" s="66"/>
    </row>
    <row r="248" spans="1:5">
      <c r="A248" s="34" t="s">
        <v>89</v>
      </c>
      <c r="B248" s="64">
        <v>8060</v>
      </c>
      <c r="C248" s="64">
        <v>7906</v>
      </c>
      <c r="D248" s="144"/>
      <c r="E248" s="66"/>
    </row>
    <row r="249" spans="1:5">
      <c r="A249" s="34" t="s">
        <v>176</v>
      </c>
      <c r="B249" s="64"/>
      <c r="C249" s="64">
        <v>5</v>
      </c>
      <c r="D249" s="144"/>
      <c r="E249" s="66"/>
    </row>
    <row r="250" spans="1:5">
      <c r="A250" s="34" t="s">
        <v>416</v>
      </c>
      <c r="B250" s="64"/>
      <c r="C250" s="64">
        <v>5</v>
      </c>
      <c r="D250" s="144"/>
      <c r="E250" s="66"/>
    </row>
    <row r="251" spans="1:5">
      <c r="A251" s="34" t="s">
        <v>417</v>
      </c>
      <c r="B251" s="64"/>
      <c r="C251" s="64">
        <v>0</v>
      </c>
      <c r="D251" s="144"/>
      <c r="E251" s="66"/>
    </row>
    <row r="252" spans="1:5">
      <c r="A252" s="34" t="s">
        <v>177</v>
      </c>
      <c r="B252" s="64">
        <v>7167</v>
      </c>
      <c r="C252" s="64">
        <v>6947</v>
      </c>
      <c r="D252" s="144">
        <f>(C252/B252)*100</f>
        <v>96.9303753313799</v>
      </c>
      <c r="E252" s="66"/>
    </row>
    <row r="253" spans="1:5">
      <c r="A253" s="34" t="s">
        <v>125</v>
      </c>
      <c r="B253" s="64">
        <v>3095</v>
      </c>
      <c r="C253" s="64">
        <v>2633</v>
      </c>
      <c r="D253" s="144"/>
      <c r="E253" s="66"/>
    </row>
    <row r="254" spans="1:5">
      <c r="A254" s="34" t="s">
        <v>127</v>
      </c>
      <c r="B254" s="64">
        <v>2458</v>
      </c>
      <c r="C254" s="64">
        <v>2398</v>
      </c>
      <c r="D254" s="144">
        <f>(C254/B254)*100</f>
        <v>97.5589910496338</v>
      </c>
      <c r="E254" s="66"/>
    </row>
    <row r="255" spans="1:5">
      <c r="A255" s="34" t="s">
        <v>129</v>
      </c>
      <c r="B255" s="64"/>
      <c r="C255" s="64">
        <v>0</v>
      </c>
      <c r="D255" s="144"/>
      <c r="E255" s="66"/>
    </row>
    <row r="256" spans="1:5">
      <c r="A256" s="34" t="s">
        <v>216</v>
      </c>
      <c r="B256" s="64">
        <v>601</v>
      </c>
      <c r="C256" s="64">
        <v>174</v>
      </c>
      <c r="D256" s="144">
        <f>(C256/B256)*100</f>
        <v>28.9517470881864</v>
      </c>
      <c r="E256" s="66"/>
    </row>
    <row r="257" spans="1:5">
      <c r="A257" s="34" t="s">
        <v>418</v>
      </c>
      <c r="B257" s="64">
        <v>336</v>
      </c>
      <c r="C257" s="64">
        <v>358</v>
      </c>
      <c r="D257" s="144"/>
      <c r="E257" s="66"/>
    </row>
    <row r="258" spans="1:5">
      <c r="A258" s="34" t="s">
        <v>419</v>
      </c>
      <c r="B258" s="64">
        <v>378</v>
      </c>
      <c r="C258" s="64">
        <v>383</v>
      </c>
      <c r="D258" s="144">
        <f>(C258/B258)*100</f>
        <v>101.322751322751</v>
      </c>
      <c r="E258" s="66"/>
    </row>
    <row r="259" spans="1:5">
      <c r="A259" s="34" t="s">
        <v>420</v>
      </c>
      <c r="B259" s="64"/>
      <c r="C259" s="64">
        <v>0</v>
      </c>
      <c r="D259" s="144"/>
      <c r="E259" s="66"/>
    </row>
    <row r="260" spans="1:5">
      <c r="A260" s="34" t="s">
        <v>421</v>
      </c>
      <c r="B260" s="64"/>
      <c r="C260" s="64">
        <v>0</v>
      </c>
      <c r="D260" s="144"/>
      <c r="E260" s="66"/>
    </row>
    <row r="261" spans="1:5">
      <c r="A261" s="34" t="s">
        <v>143</v>
      </c>
      <c r="B261" s="64"/>
      <c r="C261" s="64">
        <v>936</v>
      </c>
      <c r="D261" s="144"/>
      <c r="E261" s="66"/>
    </row>
    <row r="262" spans="1:5">
      <c r="A262" s="34" t="s">
        <v>422</v>
      </c>
      <c r="B262" s="64">
        <v>299</v>
      </c>
      <c r="C262" s="64">
        <v>65</v>
      </c>
      <c r="D262" s="144"/>
      <c r="E262" s="66"/>
    </row>
    <row r="263" spans="1:5">
      <c r="A263" s="34" t="s">
        <v>179</v>
      </c>
      <c r="B263" s="64"/>
      <c r="C263" s="64">
        <v>0</v>
      </c>
      <c r="D263" s="144"/>
      <c r="E263" s="66"/>
    </row>
    <row r="264" spans="1:5">
      <c r="A264" s="34" t="s">
        <v>125</v>
      </c>
      <c r="B264" s="64"/>
      <c r="C264" s="64">
        <v>0</v>
      </c>
      <c r="D264" s="144"/>
      <c r="E264" s="66"/>
    </row>
    <row r="265" spans="1:5">
      <c r="A265" s="34" t="s">
        <v>127</v>
      </c>
      <c r="B265" s="64"/>
      <c r="C265" s="64">
        <v>0</v>
      </c>
      <c r="D265" s="144"/>
      <c r="E265" s="66"/>
    </row>
    <row r="266" spans="1:5">
      <c r="A266" s="34" t="s">
        <v>129</v>
      </c>
      <c r="B266" s="64"/>
      <c r="C266" s="64">
        <v>0</v>
      </c>
      <c r="D266" s="144"/>
      <c r="E266" s="66"/>
    </row>
    <row r="267" spans="1:5">
      <c r="A267" s="34" t="s">
        <v>423</v>
      </c>
      <c r="B267" s="64"/>
      <c r="C267" s="64">
        <v>0</v>
      </c>
      <c r="D267" s="144"/>
      <c r="E267" s="66"/>
    </row>
    <row r="268" spans="1:5">
      <c r="A268" s="34" t="s">
        <v>143</v>
      </c>
      <c r="B268" s="64"/>
      <c r="C268" s="64">
        <v>0</v>
      </c>
      <c r="D268" s="144"/>
      <c r="E268" s="66"/>
    </row>
    <row r="269" spans="1:5">
      <c r="A269" s="34" t="s">
        <v>424</v>
      </c>
      <c r="B269" s="64"/>
      <c r="C269" s="64">
        <v>0</v>
      </c>
      <c r="D269" s="144"/>
      <c r="E269" s="66"/>
    </row>
    <row r="270" spans="1:5">
      <c r="A270" s="34" t="s">
        <v>181</v>
      </c>
      <c r="B270" s="64">
        <v>32</v>
      </c>
      <c r="C270" s="64">
        <v>70</v>
      </c>
      <c r="D270" s="144"/>
      <c r="E270" s="66"/>
    </row>
    <row r="271" spans="1:5">
      <c r="A271" s="34" t="s">
        <v>125</v>
      </c>
      <c r="B271" s="64">
        <v>32</v>
      </c>
      <c r="C271" s="64">
        <v>34</v>
      </c>
      <c r="D271" s="144"/>
      <c r="E271" s="66"/>
    </row>
    <row r="272" spans="1:5">
      <c r="A272" s="34" t="s">
        <v>127</v>
      </c>
      <c r="B272" s="64"/>
      <c r="C272" s="64">
        <v>36</v>
      </c>
      <c r="D272" s="144"/>
      <c r="E272" s="66"/>
    </row>
    <row r="273" spans="1:5">
      <c r="A273" s="34" t="s">
        <v>129</v>
      </c>
      <c r="B273" s="64"/>
      <c r="C273" s="64">
        <v>0</v>
      </c>
      <c r="D273" s="144"/>
      <c r="E273" s="66"/>
    </row>
    <row r="274" spans="1:5">
      <c r="A274" s="34" t="s">
        <v>425</v>
      </c>
      <c r="B274" s="64"/>
      <c r="C274" s="64">
        <v>0</v>
      </c>
      <c r="D274" s="144"/>
      <c r="E274" s="66"/>
    </row>
    <row r="275" spans="1:5">
      <c r="A275" s="34" t="s">
        <v>426</v>
      </c>
      <c r="B275" s="64"/>
      <c r="C275" s="64">
        <v>0</v>
      </c>
      <c r="D275" s="144"/>
      <c r="E275" s="66"/>
    </row>
    <row r="276" spans="1:5">
      <c r="A276" s="34" t="s">
        <v>143</v>
      </c>
      <c r="B276" s="64"/>
      <c r="C276" s="64">
        <v>0</v>
      </c>
      <c r="D276" s="144"/>
      <c r="E276" s="66"/>
    </row>
    <row r="277" spans="1:5">
      <c r="A277" s="34" t="s">
        <v>427</v>
      </c>
      <c r="B277" s="64"/>
      <c r="C277" s="64">
        <v>0</v>
      </c>
      <c r="D277" s="144"/>
      <c r="E277" s="66"/>
    </row>
    <row r="278" spans="1:5">
      <c r="A278" s="34" t="s">
        <v>183</v>
      </c>
      <c r="B278" s="64">
        <v>223</v>
      </c>
      <c r="C278" s="64">
        <v>224</v>
      </c>
      <c r="D278" s="144"/>
      <c r="E278" s="66"/>
    </row>
    <row r="279" spans="1:5">
      <c r="A279" s="34" t="s">
        <v>125</v>
      </c>
      <c r="B279" s="64">
        <v>46</v>
      </c>
      <c r="C279" s="64">
        <v>41</v>
      </c>
      <c r="D279" s="144"/>
      <c r="E279" s="66"/>
    </row>
    <row r="280" spans="1:5">
      <c r="A280" s="34" t="s">
        <v>127</v>
      </c>
      <c r="B280" s="64">
        <v>177</v>
      </c>
      <c r="C280" s="64">
        <v>183</v>
      </c>
      <c r="D280" s="144">
        <f>(C280/B280)*100</f>
        <v>103.389830508475</v>
      </c>
      <c r="E280" s="66"/>
    </row>
    <row r="281" spans="1:5">
      <c r="A281" s="34" t="s">
        <v>129</v>
      </c>
      <c r="B281" s="64"/>
      <c r="C281" s="64">
        <v>0</v>
      </c>
      <c r="D281" s="144"/>
      <c r="E281" s="66"/>
    </row>
    <row r="282" spans="1:5">
      <c r="A282" s="34" t="s">
        <v>428</v>
      </c>
      <c r="B282" s="64"/>
      <c r="C282" s="64">
        <v>0</v>
      </c>
      <c r="D282" s="144"/>
      <c r="E282" s="66"/>
    </row>
    <row r="283" spans="1:5">
      <c r="A283" s="34" t="s">
        <v>429</v>
      </c>
      <c r="B283" s="64"/>
      <c r="C283" s="64">
        <v>0</v>
      </c>
      <c r="D283" s="144"/>
      <c r="E283" s="66"/>
    </row>
    <row r="284" spans="1:5">
      <c r="A284" s="34" t="s">
        <v>430</v>
      </c>
      <c r="B284" s="64"/>
      <c r="C284" s="64">
        <v>0</v>
      </c>
      <c r="D284" s="144"/>
      <c r="E284" s="66"/>
    </row>
    <row r="285" spans="1:5">
      <c r="A285" s="34" t="s">
        <v>143</v>
      </c>
      <c r="B285" s="64"/>
      <c r="C285" s="64">
        <v>0</v>
      </c>
      <c r="D285" s="144"/>
      <c r="E285" s="66"/>
    </row>
    <row r="286" spans="1:5">
      <c r="A286" s="34" t="s">
        <v>431</v>
      </c>
      <c r="B286" s="64"/>
      <c r="C286" s="64">
        <v>0</v>
      </c>
      <c r="D286" s="144"/>
      <c r="E286" s="66"/>
    </row>
    <row r="287" spans="1:5">
      <c r="A287" s="34" t="s">
        <v>185</v>
      </c>
      <c r="B287" s="64">
        <v>638</v>
      </c>
      <c r="C287" s="64">
        <v>660</v>
      </c>
      <c r="D287" s="144"/>
      <c r="E287" s="66"/>
    </row>
    <row r="288" spans="1:5">
      <c r="A288" s="34" t="s">
        <v>125</v>
      </c>
      <c r="B288" s="64">
        <v>356</v>
      </c>
      <c r="C288" s="64">
        <v>405</v>
      </c>
      <c r="D288" s="144"/>
      <c r="E288" s="66"/>
    </row>
    <row r="289" spans="1:5">
      <c r="A289" s="34" t="s">
        <v>127</v>
      </c>
      <c r="B289" s="64">
        <v>242</v>
      </c>
      <c r="C289" s="64">
        <v>255</v>
      </c>
      <c r="D289" s="144">
        <f>(C289/B289)*100</f>
        <v>105.371900826446</v>
      </c>
      <c r="E289" s="66"/>
    </row>
    <row r="290" spans="1:5">
      <c r="A290" s="34" t="s">
        <v>129</v>
      </c>
      <c r="B290" s="64"/>
      <c r="C290" s="64">
        <v>0</v>
      </c>
      <c r="D290" s="144"/>
      <c r="E290" s="66"/>
    </row>
    <row r="291" spans="1:5">
      <c r="A291" s="34" t="s">
        <v>432</v>
      </c>
      <c r="B291" s="64"/>
      <c r="C291" s="64">
        <v>0</v>
      </c>
      <c r="D291" s="144"/>
      <c r="E291" s="66"/>
    </row>
    <row r="292" spans="1:5">
      <c r="A292" s="34" t="s">
        <v>433</v>
      </c>
      <c r="B292" s="64"/>
      <c r="C292" s="64">
        <v>0</v>
      </c>
      <c r="D292" s="144"/>
      <c r="E292" s="66"/>
    </row>
    <row r="293" spans="1:5">
      <c r="A293" s="34" t="s">
        <v>434</v>
      </c>
      <c r="B293" s="64"/>
      <c r="C293" s="64">
        <v>0</v>
      </c>
      <c r="D293" s="144"/>
      <c r="E293" s="66"/>
    </row>
    <row r="294" spans="1:5">
      <c r="A294" s="34" t="s">
        <v>435</v>
      </c>
      <c r="B294" s="64">
        <v>40</v>
      </c>
      <c r="C294" s="64">
        <v>0</v>
      </c>
      <c r="D294" s="144"/>
      <c r="E294" s="66"/>
    </row>
    <row r="295" spans="1:5">
      <c r="A295" s="34" t="s">
        <v>436</v>
      </c>
      <c r="B295" s="64"/>
      <c r="C295" s="64">
        <v>0</v>
      </c>
      <c r="D295" s="144"/>
      <c r="E295" s="66"/>
    </row>
    <row r="296" spans="1:5">
      <c r="A296" s="34" t="s">
        <v>437</v>
      </c>
      <c r="B296" s="64"/>
      <c r="C296" s="64">
        <v>0</v>
      </c>
      <c r="D296" s="144"/>
      <c r="E296" s="66"/>
    </row>
    <row r="297" spans="1:5">
      <c r="A297" s="34" t="s">
        <v>438</v>
      </c>
      <c r="B297" s="64"/>
      <c r="C297" s="64">
        <v>0</v>
      </c>
      <c r="D297" s="144"/>
      <c r="E297" s="66"/>
    </row>
    <row r="298" spans="1:5">
      <c r="A298" s="34" t="s">
        <v>216</v>
      </c>
      <c r="B298" s="64"/>
      <c r="C298" s="64">
        <v>0</v>
      </c>
      <c r="D298" s="144"/>
      <c r="E298" s="66"/>
    </row>
    <row r="299" spans="1:5">
      <c r="A299" s="34" t="s">
        <v>143</v>
      </c>
      <c r="B299" s="64"/>
      <c r="C299" s="64">
        <v>0</v>
      </c>
      <c r="D299" s="144"/>
      <c r="E299" s="66"/>
    </row>
    <row r="300" spans="1:5">
      <c r="A300" s="34" t="s">
        <v>439</v>
      </c>
      <c r="B300" s="64"/>
      <c r="C300" s="64">
        <v>0</v>
      </c>
      <c r="D300" s="144"/>
      <c r="E300" s="66"/>
    </row>
    <row r="301" spans="1:5">
      <c r="A301" s="34" t="s">
        <v>187</v>
      </c>
      <c r="B301" s="64"/>
      <c r="C301" s="64">
        <v>0</v>
      </c>
      <c r="D301" s="144"/>
      <c r="E301" s="66"/>
    </row>
    <row r="302" spans="1:5">
      <c r="A302" s="34" t="s">
        <v>125</v>
      </c>
      <c r="B302" s="64"/>
      <c r="C302" s="64">
        <v>0</v>
      </c>
      <c r="D302" s="144"/>
      <c r="E302" s="66"/>
    </row>
    <row r="303" spans="1:5">
      <c r="A303" s="34" t="s">
        <v>127</v>
      </c>
      <c r="B303" s="64"/>
      <c r="C303" s="64">
        <v>0</v>
      </c>
      <c r="D303" s="144"/>
      <c r="E303" s="66"/>
    </row>
    <row r="304" spans="1:5">
      <c r="A304" s="34" t="s">
        <v>129</v>
      </c>
      <c r="B304" s="64"/>
      <c r="C304" s="64">
        <v>0</v>
      </c>
      <c r="D304" s="144"/>
      <c r="E304" s="66"/>
    </row>
    <row r="305" spans="1:5">
      <c r="A305" s="34" t="s">
        <v>440</v>
      </c>
      <c r="B305" s="64"/>
      <c r="C305" s="64">
        <v>0</v>
      </c>
      <c r="D305" s="144"/>
      <c r="E305" s="66"/>
    </row>
    <row r="306" spans="1:5">
      <c r="A306" s="34" t="s">
        <v>441</v>
      </c>
      <c r="B306" s="64"/>
      <c r="C306" s="64">
        <v>0</v>
      </c>
      <c r="D306" s="144"/>
      <c r="E306" s="66"/>
    </row>
    <row r="307" spans="1:5">
      <c r="A307" s="34" t="s">
        <v>442</v>
      </c>
      <c r="B307" s="64"/>
      <c r="C307" s="64">
        <v>0</v>
      </c>
      <c r="D307" s="144"/>
      <c r="E307" s="66"/>
    </row>
    <row r="308" spans="1:5">
      <c r="A308" s="34" t="s">
        <v>216</v>
      </c>
      <c r="B308" s="64"/>
      <c r="C308" s="64">
        <v>0</v>
      </c>
      <c r="D308" s="144"/>
      <c r="E308" s="66"/>
    </row>
    <row r="309" spans="1:5">
      <c r="A309" s="34" t="s">
        <v>143</v>
      </c>
      <c r="B309" s="64"/>
      <c r="C309" s="64">
        <v>0</v>
      </c>
      <c r="D309" s="144"/>
      <c r="E309" s="66"/>
    </row>
    <row r="310" spans="1:5">
      <c r="A310" s="34" t="s">
        <v>443</v>
      </c>
      <c r="B310" s="64"/>
      <c r="C310" s="64">
        <v>0</v>
      </c>
      <c r="D310" s="144"/>
      <c r="E310" s="66"/>
    </row>
    <row r="311" spans="1:5">
      <c r="A311" s="34" t="s">
        <v>188</v>
      </c>
      <c r="B311" s="64"/>
      <c r="C311" s="64">
        <v>0</v>
      </c>
      <c r="D311" s="144"/>
      <c r="E311" s="66"/>
    </row>
    <row r="312" spans="1:5">
      <c r="A312" s="34" t="s">
        <v>125</v>
      </c>
      <c r="B312" s="64"/>
      <c r="C312" s="64">
        <v>0</v>
      </c>
      <c r="D312" s="144"/>
      <c r="E312" s="66"/>
    </row>
    <row r="313" spans="1:5">
      <c r="A313" s="34" t="s">
        <v>127</v>
      </c>
      <c r="B313" s="64"/>
      <c r="C313" s="64">
        <v>0</v>
      </c>
      <c r="D313" s="144"/>
      <c r="E313" s="66"/>
    </row>
    <row r="314" spans="1:5">
      <c r="A314" s="34" t="s">
        <v>129</v>
      </c>
      <c r="B314" s="64"/>
      <c r="C314" s="64">
        <v>0</v>
      </c>
      <c r="D314" s="144"/>
      <c r="E314" s="66"/>
    </row>
    <row r="315" spans="1:5">
      <c r="A315" s="34" t="s">
        <v>444</v>
      </c>
      <c r="B315" s="64"/>
      <c r="C315" s="64">
        <v>0</v>
      </c>
      <c r="D315" s="144"/>
      <c r="E315" s="66"/>
    </row>
    <row r="316" spans="1:5">
      <c r="A316" s="34" t="s">
        <v>445</v>
      </c>
      <c r="B316" s="64"/>
      <c r="C316" s="64">
        <v>0</v>
      </c>
      <c r="D316" s="144"/>
      <c r="E316" s="66"/>
    </row>
    <row r="317" spans="1:5">
      <c r="A317" s="34" t="s">
        <v>446</v>
      </c>
      <c r="B317" s="64"/>
      <c r="C317" s="64">
        <v>0</v>
      </c>
      <c r="D317" s="144"/>
      <c r="E317" s="66"/>
    </row>
    <row r="318" spans="1:5">
      <c r="A318" s="34" t="s">
        <v>216</v>
      </c>
      <c r="B318" s="64"/>
      <c r="C318" s="64">
        <v>0</v>
      </c>
      <c r="D318" s="144"/>
      <c r="E318" s="66"/>
    </row>
    <row r="319" spans="1:5">
      <c r="A319" s="34" t="s">
        <v>143</v>
      </c>
      <c r="B319" s="64"/>
      <c r="C319" s="64">
        <v>0</v>
      </c>
      <c r="D319" s="144"/>
      <c r="E319" s="66"/>
    </row>
    <row r="320" spans="1:5">
      <c r="A320" s="34" t="s">
        <v>447</v>
      </c>
      <c r="B320" s="64"/>
      <c r="C320" s="64">
        <v>0</v>
      </c>
      <c r="D320" s="144"/>
      <c r="E320" s="66"/>
    </row>
    <row r="321" spans="1:5">
      <c r="A321" s="34" t="s">
        <v>190</v>
      </c>
      <c r="B321" s="64"/>
      <c r="C321" s="64">
        <v>0</v>
      </c>
      <c r="D321" s="144"/>
      <c r="E321" s="66"/>
    </row>
    <row r="322" spans="1:5">
      <c r="A322" s="34" t="s">
        <v>125</v>
      </c>
      <c r="B322" s="64"/>
      <c r="C322" s="64">
        <v>0</v>
      </c>
      <c r="D322" s="144"/>
      <c r="E322" s="66"/>
    </row>
    <row r="323" spans="1:5">
      <c r="A323" s="34" t="s">
        <v>127</v>
      </c>
      <c r="B323" s="64"/>
      <c r="C323" s="64">
        <v>0</v>
      </c>
      <c r="D323" s="144"/>
      <c r="E323" s="66"/>
    </row>
    <row r="324" spans="1:5">
      <c r="A324" s="34" t="s">
        <v>129</v>
      </c>
      <c r="B324" s="64"/>
      <c r="C324" s="64">
        <v>0</v>
      </c>
      <c r="D324" s="144"/>
      <c r="E324" s="66"/>
    </row>
    <row r="325" spans="1:5">
      <c r="A325" s="34" t="s">
        <v>448</v>
      </c>
      <c r="B325" s="64"/>
      <c r="C325" s="64">
        <v>0</v>
      </c>
      <c r="D325" s="144"/>
      <c r="E325" s="66"/>
    </row>
    <row r="326" spans="1:5">
      <c r="A326" s="34" t="s">
        <v>449</v>
      </c>
      <c r="B326" s="64"/>
      <c r="C326" s="64">
        <v>0</v>
      </c>
      <c r="D326" s="144"/>
      <c r="E326" s="66"/>
    </row>
    <row r="327" spans="1:5">
      <c r="A327" s="34" t="s">
        <v>143</v>
      </c>
      <c r="B327" s="64"/>
      <c r="C327" s="64">
        <v>0</v>
      </c>
      <c r="D327" s="144"/>
      <c r="E327" s="66"/>
    </row>
    <row r="328" spans="1:5">
      <c r="A328" s="34" t="s">
        <v>450</v>
      </c>
      <c r="B328" s="64"/>
      <c r="C328" s="64">
        <v>0</v>
      </c>
      <c r="D328" s="144"/>
      <c r="E328" s="66"/>
    </row>
    <row r="329" spans="1:5">
      <c r="A329" s="34" t="s">
        <v>191</v>
      </c>
      <c r="B329" s="64"/>
      <c r="C329" s="64">
        <v>0</v>
      </c>
      <c r="D329" s="144"/>
      <c r="E329" s="66"/>
    </row>
    <row r="330" spans="1:5">
      <c r="A330" s="34" t="s">
        <v>125</v>
      </c>
      <c r="B330" s="64"/>
      <c r="C330" s="64">
        <v>0</v>
      </c>
      <c r="D330" s="144"/>
      <c r="E330" s="66"/>
    </row>
    <row r="331" spans="1:5">
      <c r="A331" s="34" t="s">
        <v>127</v>
      </c>
      <c r="B331" s="64"/>
      <c r="C331" s="64">
        <v>0</v>
      </c>
      <c r="D331" s="144"/>
      <c r="E331" s="66"/>
    </row>
    <row r="332" spans="1:5">
      <c r="A332" s="34" t="s">
        <v>216</v>
      </c>
      <c r="B332" s="64"/>
      <c r="C332" s="64">
        <v>0</v>
      </c>
      <c r="D332" s="144"/>
      <c r="E332" s="66"/>
    </row>
    <row r="333" spans="1:5">
      <c r="A333" s="34" t="s">
        <v>451</v>
      </c>
      <c r="B333" s="64"/>
      <c r="C333" s="64">
        <v>0</v>
      </c>
      <c r="D333" s="144"/>
      <c r="E333" s="66"/>
    </row>
    <row r="334" spans="1:5">
      <c r="A334" s="34" t="s">
        <v>452</v>
      </c>
      <c r="B334" s="64"/>
      <c r="C334" s="64">
        <v>0</v>
      </c>
      <c r="D334" s="144"/>
      <c r="E334" s="66"/>
    </row>
    <row r="335" spans="1:5">
      <c r="A335" s="34" t="s">
        <v>192</v>
      </c>
      <c r="B335" s="64"/>
      <c r="C335" s="64">
        <v>0</v>
      </c>
      <c r="D335" s="144"/>
      <c r="E335" s="66"/>
    </row>
    <row r="336" spans="1:5">
      <c r="A336" s="34" t="s">
        <v>453</v>
      </c>
      <c r="B336" s="64"/>
      <c r="C336" s="64">
        <v>0</v>
      </c>
      <c r="D336" s="144"/>
      <c r="E336" s="66"/>
    </row>
    <row r="337" spans="1:5">
      <c r="A337" s="34" t="s">
        <v>454</v>
      </c>
      <c r="B337" s="64"/>
      <c r="C337" s="64">
        <v>0</v>
      </c>
      <c r="D337" s="144"/>
      <c r="E337" s="66"/>
    </row>
    <row r="338" spans="1:5">
      <c r="A338" s="34" t="s">
        <v>90</v>
      </c>
      <c r="B338" s="64">
        <v>51079</v>
      </c>
      <c r="C338" s="64">
        <v>51047</v>
      </c>
      <c r="D338" s="144"/>
      <c r="E338" s="66"/>
    </row>
    <row r="339" spans="1:5">
      <c r="A339" s="34" t="s">
        <v>193</v>
      </c>
      <c r="B339" s="64">
        <v>2453</v>
      </c>
      <c r="C339" s="64">
        <v>1930</v>
      </c>
      <c r="D339" s="144"/>
      <c r="E339" s="66"/>
    </row>
    <row r="340" spans="1:5">
      <c r="A340" s="34" t="s">
        <v>125</v>
      </c>
      <c r="B340" s="64">
        <v>1890</v>
      </c>
      <c r="C340" s="64">
        <v>926</v>
      </c>
      <c r="D340" s="144">
        <f>(C340/B340)*100</f>
        <v>48.994708994709</v>
      </c>
      <c r="E340" s="66"/>
    </row>
    <row r="341" spans="1:5">
      <c r="A341" s="34" t="s">
        <v>127</v>
      </c>
      <c r="B341" s="64">
        <v>563</v>
      </c>
      <c r="C341" s="64">
        <v>1004</v>
      </c>
      <c r="D341" s="144">
        <f>(C341/B341)*100</f>
        <v>178.330373001776</v>
      </c>
      <c r="E341" s="66"/>
    </row>
    <row r="342" spans="1:5">
      <c r="A342" s="34" t="s">
        <v>129</v>
      </c>
      <c r="B342" s="64"/>
      <c r="C342" s="64">
        <v>0</v>
      </c>
      <c r="D342" s="144"/>
      <c r="E342" s="66"/>
    </row>
    <row r="343" spans="1:5">
      <c r="A343" s="34" t="s">
        <v>455</v>
      </c>
      <c r="B343" s="64"/>
      <c r="C343" s="64">
        <v>0</v>
      </c>
      <c r="D343" s="144"/>
      <c r="E343" s="66"/>
    </row>
    <row r="344" spans="1:5">
      <c r="A344" s="34" t="s">
        <v>195</v>
      </c>
      <c r="B344" s="64">
        <v>42540</v>
      </c>
      <c r="C344" s="64">
        <v>43564</v>
      </c>
      <c r="D344" s="144"/>
      <c r="E344" s="66"/>
    </row>
    <row r="345" spans="1:5">
      <c r="A345" s="34" t="s">
        <v>456</v>
      </c>
      <c r="B345" s="64">
        <v>4415</v>
      </c>
      <c r="C345" s="64">
        <v>4187</v>
      </c>
      <c r="D345" s="144"/>
      <c r="E345" s="66"/>
    </row>
    <row r="346" spans="1:5">
      <c r="A346" s="34" t="s">
        <v>457</v>
      </c>
      <c r="B346" s="64">
        <v>18788</v>
      </c>
      <c r="C346" s="64">
        <v>14994</v>
      </c>
      <c r="D346" s="144">
        <f>(C346/B346)*100</f>
        <v>79.806259314456</v>
      </c>
      <c r="E346" s="66"/>
    </row>
    <row r="347" spans="1:5">
      <c r="A347" s="34" t="s">
        <v>458</v>
      </c>
      <c r="B347" s="64">
        <v>7598</v>
      </c>
      <c r="C347" s="64">
        <v>5527</v>
      </c>
      <c r="D347" s="144">
        <f>(C347/B347)*100</f>
        <v>72.7428270597526</v>
      </c>
      <c r="E347" s="66"/>
    </row>
    <row r="348" spans="1:5">
      <c r="A348" s="34" t="s">
        <v>459</v>
      </c>
      <c r="B348" s="64">
        <v>7190</v>
      </c>
      <c r="C348" s="64">
        <v>6587</v>
      </c>
      <c r="D348" s="144">
        <f>(C348/B348)*100</f>
        <v>91.6133518776078</v>
      </c>
      <c r="E348" s="66"/>
    </row>
    <row r="349" spans="1:5">
      <c r="A349" s="34" t="s">
        <v>460</v>
      </c>
      <c r="B349" s="64"/>
      <c r="C349" s="64">
        <v>0</v>
      </c>
      <c r="D349" s="144"/>
      <c r="E349" s="66"/>
    </row>
    <row r="350" spans="1:5">
      <c r="A350" s="34" t="s">
        <v>461</v>
      </c>
      <c r="B350" s="64">
        <v>4549</v>
      </c>
      <c r="C350" s="64">
        <v>12269</v>
      </c>
      <c r="D350" s="144">
        <f>(C350/B350)*100</f>
        <v>269.707628050121</v>
      </c>
      <c r="E350" s="66"/>
    </row>
    <row r="351" spans="1:5">
      <c r="A351" s="34" t="s">
        <v>197</v>
      </c>
      <c r="B351" s="64">
        <v>2203</v>
      </c>
      <c r="C351" s="64">
        <v>2559</v>
      </c>
      <c r="D351" s="144"/>
      <c r="E351" s="66"/>
    </row>
    <row r="352" spans="1:5">
      <c r="A352" s="34" t="s">
        <v>462</v>
      </c>
      <c r="B352" s="64"/>
      <c r="C352" s="64">
        <v>0</v>
      </c>
      <c r="D352" s="144"/>
      <c r="E352" s="66"/>
    </row>
    <row r="353" spans="1:5">
      <c r="A353" s="34" t="s">
        <v>463</v>
      </c>
      <c r="B353" s="64">
        <v>2203</v>
      </c>
      <c r="C353" s="64">
        <v>2559</v>
      </c>
      <c r="D353" s="144">
        <f>(C353/B353)*100</f>
        <v>116.159782115297</v>
      </c>
      <c r="E353" s="66"/>
    </row>
    <row r="354" spans="1:5">
      <c r="A354" s="34" t="s">
        <v>464</v>
      </c>
      <c r="B354" s="64"/>
      <c r="C354" s="64">
        <v>0</v>
      </c>
      <c r="D354" s="144"/>
      <c r="E354" s="66"/>
    </row>
    <row r="355" spans="1:5">
      <c r="A355" s="34" t="s">
        <v>465</v>
      </c>
      <c r="B355" s="64"/>
      <c r="C355" s="64">
        <v>0</v>
      </c>
      <c r="D355" s="144"/>
      <c r="E355" s="66"/>
    </row>
    <row r="356" spans="1:5">
      <c r="A356" s="34" t="s">
        <v>466</v>
      </c>
      <c r="B356" s="64"/>
      <c r="C356" s="64">
        <v>0</v>
      </c>
      <c r="D356" s="144"/>
      <c r="E356" s="66"/>
    </row>
    <row r="357" spans="1:5">
      <c r="A357" s="34" t="s">
        <v>199</v>
      </c>
      <c r="B357" s="64"/>
      <c r="C357" s="64">
        <v>0</v>
      </c>
      <c r="D357" s="144"/>
      <c r="E357" s="66"/>
    </row>
    <row r="358" spans="1:5">
      <c r="A358" s="34" t="s">
        <v>467</v>
      </c>
      <c r="B358" s="64"/>
      <c r="C358" s="64">
        <v>0</v>
      </c>
      <c r="D358" s="144"/>
      <c r="E358" s="66"/>
    </row>
    <row r="359" spans="1:5">
      <c r="A359" s="34" t="s">
        <v>468</v>
      </c>
      <c r="B359" s="64"/>
      <c r="C359" s="64">
        <v>0</v>
      </c>
      <c r="D359" s="144"/>
      <c r="E359" s="66"/>
    </row>
    <row r="360" spans="1:5">
      <c r="A360" s="34" t="s">
        <v>469</v>
      </c>
      <c r="B360" s="64"/>
      <c r="C360" s="64">
        <v>0</v>
      </c>
      <c r="D360" s="144"/>
      <c r="E360" s="66"/>
    </row>
    <row r="361" spans="1:5">
      <c r="A361" s="34" t="s">
        <v>470</v>
      </c>
      <c r="B361" s="64"/>
      <c r="C361" s="64">
        <v>0</v>
      </c>
      <c r="D361" s="144"/>
      <c r="E361" s="66"/>
    </row>
    <row r="362" spans="1:5">
      <c r="A362" s="34" t="s">
        <v>471</v>
      </c>
      <c r="B362" s="64"/>
      <c r="C362" s="64">
        <v>0</v>
      </c>
      <c r="D362" s="144"/>
      <c r="E362" s="66"/>
    </row>
    <row r="363" spans="1:5">
      <c r="A363" s="34" t="s">
        <v>201</v>
      </c>
      <c r="B363" s="64"/>
      <c r="C363" s="64">
        <v>0</v>
      </c>
      <c r="D363" s="144"/>
      <c r="E363" s="66"/>
    </row>
    <row r="364" spans="1:5">
      <c r="A364" s="34" t="s">
        <v>472</v>
      </c>
      <c r="B364" s="64"/>
      <c r="C364" s="64">
        <v>0</v>
      </c>
      <c r="D364" s="144"/>
      <c r="E364" s="66"/>
    </row>
    <row r="365" spans="1:5">
      <c r="A365" s="34" t="s">
        <v>473</v>
      </c>
      <c r="B365" s="64"/>
      <c r="C365" s="64">
        <v>0</v>
      </c>
      <c r="D365" s="144"/>
      <c r="E365" s="66"/>
    </row>
    <row r="366" spans="1:5">
      <c r="A366" s="34" t="s">
        <v>474</v>
      </c>
      <c r="B366" s="64"/>
      <c r="C366" s="64">
        <v>0</v>
      </c>
      <c r="D366" s="144"/>
      <c r="E366" s="66"/>
    </row>
    <row r="367" spans="1:5">
      <c r="A367" s="34" t="s">
        <v>203</v>
      </c>
      <c r="B367" s="64"/>
      <c r="C367" s="64">
        <v>0</v>
      </c>
      <c r="D367" s="144"/>
      <c r="E367" s="66"/>
    </row>
    <row r="368" spans="1:5">
      <c r="A368" s="34" t="s">
        <v>475</v>
      </c>
      <c r="B368" s="64"/>
      <c r="C368" s="64">
        <v>0</v>
      </c>
      <c r="D368" s="144"/>
      <c r="E368" s="66"/>
    </row>
    <row r="369" spans="1:5">
      <c r="A369" s="34" t="s">
        <v>476</v>
      </c>
      <c r="B369" s="64"/>
      <c r="C369" s="64">
        <v>0</v>
      </c>
      <c r="D369" s="144"/>
      <c r="E369" s="66"/>
    </row>
    <row r="370" spans="1:5">
      <c r="A370" s="34" t="s">
        <v>477</v>
      </c>
      <c r="B370" s="64"/>
      <c r="C370" s="64">
        <v>0</v>
      </c>
      <c r="D370" s="144"/>
      <c r="E370" s="66"/>
    </row>
    <row r="371" spans="1:5">
      <c r="A371" s="34" t="s">
        <v>204</v>
      </c>
      <c r="B371" s="64">
        <v>240</v>
      </c>
      <c r="C371" s="64">
        <v>264</v>
      </c>
      <c r="D371" s="144"/>
      <c r="E371" s="66"/>
    </row>
    <row r="372" spans="1:5">
      <c r="A372" s="34" t="s">
        <v>478</v>
      </c>
      <c r="B372" s="64">
        <v>240</v>
      </c>
      <c r="C372" s="64">
        <v>264</v>
      </c>
      <c r="D372" s="144"/>
      <c r="E372" s="66"/>
    </row>
    <row r="373" spans="1:5">
      <c r="A373" s="34" t="s">
        <v>479</v>
      </c>
      <c r="B373" s="64"/>
      <c r="C373" s="64">
        <v>0</v>
      </c>
      <c r="D373" s="144"/>
      <c r="E373" s="66"/>
    </row>
    <row r="374" spans="1:5">
      <c r="A374" s="34" t="s">
        <v>480</v>
      </c>
      <c r="B374" s="64"/>
      <c r="C374" s="64">
        <v>0</v>
      </c>
      <c r="D374" s="144"/>
      <c r="E374" s="66"/>
    </row>
    <row r="375" spans="1:5">
      <c r="A375" s="34" t="s">
        <v>206</v>
      </c>
      <c r="B375" s="64">
        <v>557</v>
      </c>
      <c r="C375" s="64">
        <v>626</v>
      </c>
      <c r="D375" s="144"/>
      <c r="E375" s="66"/>
    </row>
    <row r="376" spans="1:5">
      <c r="A376" s="34" t="s">
        <v>481</v>
      </c>
      <c r="B376" s="64">
        <v>189</v>
      </c>
      <c r="C376" s="64">
        <v>175</v>
      </c>
      <c r="D376" s="144"/>
      <c r="E376" s="66"/>
    </row>
    <row r="377" spans="1:5">
      <c r="A377" s="34" t="s">
        <v>482</v>
      </c>
      <c r="B377" s="64">
        <v>368</v>
      </c>
      <c r="C377" s="64">
        <v>451</v>
      </c>
      <c r="D377" s="144">
        <f>(C377/B377)*100</f>
        <v>122.554347826087</v>
      </c>
      <c r="E377" s="66"/>
    </row>
    <row r="378" spans="1:5">
      <c r="A378" s="34" t="s">
        <v>483</v>
      </c>
      <c r="B378" s="64"/>
      <c r="C378" s="64">
        <v>0</v>
      </c>
      <c r="D378" s="144"/>
      <c r="E378" s="66"/>
    </row>
    <row r="379" spans="1:5">
      <c r="A379" s="34" t="s">
        <v>484</v>
      </c>
      <c r="B379" s="64"/>
      <c r="C379" s="64">
        <v>0</v>
      </c>
      <c r="D379" s="144"/>
      <c r="E379" s="66"/>
    </row>
    <row r="380" spans="1:5">
      <c r="A380" s="34" t="s">
        <v>485</v>
      </c>
      <c r="B380" s="64"/>
      <c r="C380" s="64">
        <v>0</v>
      </c>
      <c r="D380" s="144"/>
      <c r="E380" s="66"/>
    </row>
    <row r="381" spans="1:5">
      <c r="A381" s="34" t="s">
        <v>207</v>
      </c>
      <c r="B381" s="64">
        <v>3081</v>
      </c>
      <c r="C381" s="64">
        <v>2004</v>
      </c>
      <c r="D381" s="144"/>
      <c r="E381" s="66"/>
    </row>
    <row r="382" spans="1:5">
      <c r="A382" s="34" t="s">
        <v>486</v>
      </c>
      <c r="B382" s="64">
        <v>1744</v>
      </c>
      <c r="C382" s="64">
        <v>1115</v>
      </c>
      <c r="D382" s="144"/>
      <c r="E382" s="66"/>
    </row>
    <row r="383" spans="1:5">
      <c r="A383" s="34" t="s">
        <v>487</v>
      </c>
      <c r="B383" s="64">
        <v>1337</v>
      </c>
      <c r="C383" s="64">
        <v>889</v>
      </c>
      <c r="D383" s="144">
        <f>(C383/B383)*100</f>
        <v>66.4921465968586</v>
      </c>
      <c r="E383" s="66"/>
    </row>
    <row r="384" spans="1:5">
      <c r="A384" s="34" t="s">
        <v>488</v>
      </c>
      <c r="B384" s="64"/>
      <c r="C384" s="64">
        <v>0</v>
      </c>
      <c r="D384" s="144"/>
      <c r="E384" s="66"/>
    </row>
    <row r="385" spans="1:5">
      <c r="A385" s="34" t="s">
        <v>489</v>
      </c>
      <c r="B385" s="64"/>
      <c r="C385" s="64">
        <v>0</v>
      </c>
      <c r="D385" s="144"/>
      <c r="E385" s="66"/>
    </row>
    <row r="386" spans="1:5">
      <c r="A386" s="34" t="s">
        <v>490</v>
      </c>
      <c r="B386" s="64"/>
      <c r="C386" s="64">
        <v>0</v>
      </c>
      <c r="D386" s="144"/>
      <c r="E386" s="66"/>
    </row>
    <row r="387" spans="1:5">
      <c r="A387" s="34" t="s">
        <v>491</v>
      </c>
      <c r="B387" s="64"/>
      <c r="C387" s="64">
        <v>0</v>
      </c>
      <c r="D387" s="144"/>
      <c r="E387" s="66"/>
    </row>
    <row r="388" spans="1:5">
      <c r="A388" s="34" t="s">
        <v>208</v>
      </c>
      <c r="B388" s="64">
        <v>5</v>
      </c>
      <c r="C388" s="64">
        <v>100</v>
      </c>
      <c r="D388" s="144"/>
      <c r="E388" s="66"/>
    </row>
    <row r="389" spans="1:5">
      <c r="A389" s="34" t="s">
        <v>91</v>
      </c>
      <c r="B389" s="64">
        <v>2748</v>
      </c>
      <c r="C389" s="64">
        <v>2059</v>
      </c>
      <c r="D389" s="144"/>
      <c r="E389" s="66"/>
    </row>
    <row r="390" spans="1:5">
      <c r="A390" s="34" t="s">
        <v>209</v>
      </c>
      <c r="B390" s="64">
        <v>49</v>
      </c>
      <c r="C390" s="64">
        <v>56</v>
      </c>
      <c r="D390" s="144">
        <f>(C390/B390)*100</f>
        <v>114.285714285714</v>
      </c>
      <c r="E390" s="66"/>
    </row>
    <row r="391" spans="1:5">
      <c r="A391" s="34" t="s">
        <v>125</v>
      </c>
      <c r="B391" s="64">
        <v>49</v>
      </c>
      <c r="C391" s="64">
        <v>56</v>
      </c>
      <c r="D391" s="144">
        <f>(C391/B391)*100</f>
        <v>114.285714285714</v>
      </c>
      <c r="E391" s="66"/>
    </row>
    <row r="392" spans="1:5">
      <c r="A392" s="34" t="s">
        <v>127</v>
      </c>
      <c r="B392" s="64"/>
      <c r="C392" s="64">
        <v>0</v>
      </c>
      <c r="D392" s="144"/>
      <c r="E392" s="66"/>
    </row>
    <row r="393" spans="1:5">
      <c r="A393" s="34" t="s">
        <v>129</v>
      </c>
      <c r="B393" s="64"/>
      <c r="C393" s="64">
        <v>0</v>
      </c>
      <c r="D393" s="144"/>
      <c r="E393" s="66"/>
    </row>
    <row r="394" spans="1:5">
      <c r="A394" s="34" t="s">
        <v>492</v>
      </c>
      <c r="B394" s="64"/>
      <c r="C394" s="64">
        <v>0</v>
      </c>
      <c r="D394" s="144"/>
      <c r="E394" s="66"/>
    </row>
    <row r="395" spans="1:5">
      <c r="A395" s="34" t="s">
        <v>211</v>
      </c>
      <c r="B395" s="64"/>
      <c r="C395" s="64">
        <v>0</v>
      </c>
      <c r="D395" s="144"/>
      <c r="E395" s="66"/>
    </row>
    <row r="396" spans="1:5">
      <c r="A396" s="34" t="s">
        <v>493</v>
      </c>
      <c r="B396" s="64"/>
      <c r="C396" s="64">
        <v>0</v>
      </c>
      <c r="D396" s="144"/>
      <c r="E396" s="66"/>
    </row>
    <row r="397" spans="1:5">
      <c r="A397" s="34" t="s">
        <v>494</v>
      </c>
      <c r="B397" s="64"/>
      <c r="C397" s="64">
        <v>0</v>
      </c>
      <c r="D397" s="144"/>
      <c r="E397" s="66"/>
    </row>
    <row r="398" spans="1:5">
      <c r="A398" s="34" t="s">
        <v>495</v>
      </c>
      <c r="B398" s="64"/>
      <c r="C398" s="64">
        <v>0</v>
      </c>
      <c r="D398" s="144"/>
      <c r="E398" s="66"/>
    </row>
    <row r="399" spans="1:5">
      <c r="A399" s="34" t="s">
        <v>496</v>
      </c>
      <c r="B399" s="64"/>
      <c r="C399" s="64">
        <v>0</v>
      </c>
      <c r="D399" s="144"/>
      <c r="E399" s="66"/>
    </row>
    <row r="400" spans="1:5">
      <c r="A400" s="34" t="s">
        <v>497</v>
      </c>
      <c r="B400" s="64"/>
      <c r="C400" s="64">
        <v>0</v>
      </c>
      <c r="D400" s="144"/>
      <c r="E400" s="66"/>
    </row>
    <row r="401" spans="1:5">
      <c r="A401" s="34" t="s">
        <v>498</v>
      </c>
      <c r="B401" s="64"/>
      <c r="C401" s="64">
        <v>0</v>
      </c>
      <c r="D401" s="144"/>
      <c r="E401" s="66"/>
    </row>
    <row r="402" spans="1:5">
      <c r="A402" s="34" t="s">
        <v>499</v>
      </c>
      <c r="B402" s="64"/>
      <c r="C402" s="64">
        <v>0</v>
      </c>
      <c r="D402" s="144"/>
      <c r="E402" s="66"/>
    </row>
    <row r="403" spans="1:5">
      <c r="A403" s="34" t="s">
        <v>500</v>
      </c>
      <c r="B403" s="64"/>
      <c r="C403" s="64">
        <v>0</v>
      </c>
      <c r="D403" s="144"/>
      <c r="E403" s="66"/>
    </row>
    <row r="404" spans="1:5">
      <c r="A404" s="34" t="s">
        <v>213</v>
      </c>
      <c r="B404" s="64"/>
      <c r="C404" s="64">
        <v>0</v>
      </c>
      <c r="D404" s="144"/>
      <c r="E404" s="66"/>
    </row>
    <row r="405" spans="1:5">
      <c r="A405" s="34" t="s">
        <v>493</v>
      </c>
      <c r="B405" s="64"/>
      <c r="C405" s="64">
        <v>0</v>
      </c>
      <c r="D405" s="144"/>
      <c r="E405" s="66"/>
    </row>
    <row r="406" spans="1:5">
      <c r="A406" s="34" t="s">
        <v>501</v>
      </c>
      <c r="B406" s="64"/>
      <c r="C406" s="64">
        <v>0</v>
      </c>
      <c r="D406" s="144"/>
      <c r="E406" s="66"/>
    </row>
    <row r="407" spans="1:5">
      <c r="A407" s="34" t="s">
        <v>502</v>
      </c>
      <c r="B407" s="64"/>
      <c r="C407" s="64">
        <v>0</v>
      </c>
      <c r="D407" s="144"/>
      <c r="E407" s="66"/>
    </row>
    <row r="408" spans="1:5">
      <c r="A408" s="34" t="s">
        <v>503</v>
      </c>
      <c r="B408" s="64"/>
      <c r="C408" s="64">
        <v>0</v>
      </c>
      <c r="D408" s="144"/>
      <c r="E408" s="66"/>
    </row>
    <row r="409" spans="1:5">
      <c r="A409" s="34" t="s">
        <v>504</v>
      </c>
      <c r="B409" s="64"/>
      <c r="C409" s="64">
        <v>0</v>
      </c>
      <c r="D409" s="144"/>
      <c r="E409" s="66"/>
    </row>
    <row r="410" spans="1:5">
      <c r="A410" s="34" t="s">
        <v>215</v>
      </c>
      <c r="B410" s="64">
        <v>1787</v>
      </c>
      <c r="C410" s="64">
        <v>2000</v>
      </c>
      <c r="D410" s="144"/>
      <c r="E410" s="66"/>
    </row>
    <row r="411" spans="1:5">
      <c r="A411" s="34" t="s">
        <v>493</v>
      </c>
      <c r="B411" s="64"/>
      <c r="C411" s="64">
        <v>0</v>
      </c>
      <c r="D411" s="144"/>
      <c r="E411" s="66"/>
    </row>
    <row r="412" spans="1:5">
      <c r="A412" s="34" t="s">
        <v>505</v>
      </c>
      <c r="B412" s="64"/>
      <c r="C412" s="64">
        <v>0</v>
      </c>
      <c r="D412" s="144"/>
      <c r="E412" s="66"/>
    </row>
    <row r="413" spans="1:5">
      <c r="A413" s="34" t="s">
        <v>506</v>
      </c>
      <c r="B413" s="64"/>
      <c r="C413" s="64">
        <v>0</v>
      </c>
      <c r="D413" s="144"/>
      <c r="E413" s="66"/>
    </row>
    <row r="414" spans="1:5">
      <c r="A414" s="34" t="s">
        <v>507</v>
      </c>
      <c r="B414" s="64">
        <v>1787</v>
      </c>
      <c r="C414" s="64">
        <v>2000</v>
      </c>
      <c r="D414" s="144"/>
      <c r="E414" s="66"/>
    </row>
    <row r="415" spans="1:5">
      <c r="A415" s="34" t="s">
        <v>217</v>
      </c>
      <c r="B415" s="64"/>
      <c r="C415" s="64">
        <v>0</v>
      </c>
      <c r="D415" s="144"/>
      <c r="E415" s="66"/>
    </row>
    <row r="416" spans="1:5">
      <c r="A416" s="34" t="s">
        <v>493</v>
      </c>
      <c r="B416" s="64"/>
      <c r="C416" s="64">
        <v>0</v>
      </c>
      <c r="D416" s="144"/>
      <c r="E416" s="66"/>
    </row>
    <row r="417" spans="1:5">
      <c r="A417" s="34" t="s">
        <v>508</v>
      </c>
      <c r="B417" s="64"/>
      <c r="C417" s="64">
        <v>0</v>
      </c>
      <c r="D417" s="144"/>
      <c r="E417" s="66"/>
    </row>
    <row r="418" spans="1:5">
      <c r="A418" s="34" t="s">
        <v>509</v>
      </c>
      <c r="B418" s="64"/>
      <c r="C418" s="64">
        <v>0</v>
      </c>
      <c r="D418" s="144"/>
      <c r="E418" s="66"/>
    </row>
    <row r="419" spans="1:5">
      <c r="A419" s="34" t="s">
        <v>510</v>
      </c>
      <c r="B419" s="64"/>
      <c r="C419" s="64">
        <v>0</v>
      </c>
      <c r="D419" s="144"/>
      <c r="E419" s="66"/>
    </row>
    <row r="420" spans="1:5">
      <c r="A420" s="34" t="s">
        <v>219</v>
      </c>
      <c r="B420" s="64"/>
      <c r="C420" s="64">
        <v>0</v>
      </c>
      <c r="D420" s="144"/>
      <c r="E420" s="66"/>
    </row>
    <row r="421" spans="1:5">
      <c r="A421" s="34" t="s">
        <v>511</v>
      </c>
      <c r="B421" s="64"/>
      <c r="C421" s="64">
        <v>0</v>
      </c>
      <c r="D421" s="144"/>
      <c r="E421" s="66"/>
    </row>
    <row r="422" spans="1:5">
      <c r="A422" s="34" t="s">
        <v>512</v>
      </c>
      <c r="B422" s="64"/>
      <c r="C422" s="64">
        <v>0</v>
      </c>
      <c r="D422" s="144"/>
      <c r="E422" s="66"/>
    </row>
    <row r="423" spans="1:5">
      <c r="A423" s="34" t="s">
        <v>513</v>
      </c>
      <c r="B423" s="64"/>
      <c r="C423" s="64">
        <v>0</v>
      </c>
      <c r="D423" s="144"/>
      <c r="E423" s="66"/>
    </row>
    <row r="424" spans="1:5">
      <c r="A424" s="34" t="s">
        <v>514</v>
      </c>
      <c r="B424" s="64"/>
      <c r="C424" s="64">
        <v>0</v>
      </c>
      <c r="D424" s="144"/>
      <c r="E424" s="66"/>
    </row>
    <row r="425" spans="1:5">
      <c r="A425" s="34" t="s">
        <v>220</v>
      </c>
      <c r="B425" s="64">
        <v>2</v>
      </c>
      <c r="C425" s="64">
        <v>3</v>
      </c>
      <c r="D425" s="144"/>
      <c r="E425" s="66"/>
    </row>
    <row r="426" spans="1:5">
      <c r="A426" s="34" t="s">
        <v>493</v>
      </c>
      <c r="B426" s="64"/>
      <c r="C426" s="64">
        <v>0</v>
      </c>
      <c r="D426" s="144"/>
      <c r="E426" s="66"/>
    </row>
    <row r="427" spans="1:5">
      <c r="A427" s="34" t="s">
        <v>515</v>
      </c>
      <c r="B427" s="64">
        <v>2</v>
      </c>
      <c r="C427" s="64">
        <v>3</v>
      </c>
      <c r="D427" s="144">
        <f>(C427/B427)*100</f>
        <v>150</v>
      </c>
      <c r="E427" s="66"/>
    </row>
    <row r="428" spans="1:5">
      <c r="A428" s="34" t="s">
        <v>516</v>
      </c>
      <c r="B428" s="64"/>
      <c r="C428" s="64">
        <v>0</v>
      </c>
      <c r="D428" s="144"/>
      <c r="E428" s="66"/>
    </row>
    <row r="429" spans="1:5">
      <c r="A429" s="34" t="s">
        <v>517</v>
      </c>
      <c r="B429" s="64"/>
      <c r="C429" s="64">
        <v>0</v>
      </c>
      <c r="D429" s="144"/>
      <c r="E429" s="66"/>
    </row>
    <row r="430" spans="1:5">
      <c r="A430" s="34" t="s">
        <v>518</v>
      </c>
      <c r="B430" s="64"/>
      <c r="C430" s="64">
        <v>0</v>
      </c>
      <c r="D430" s="144"/>
      <c r="E430" s="66"/>
    </row>
    <row r="431" spans="1:5">
      <c r="A431" s="34" t="s">
        <v>519</v>
      </c>
      <c r="B431" s="64"/>
      <c r="C431" s="64">
        <v>0</v>
      </c>
      <c r="D431" s="144"/>
      <c r="E431" s="66"/>
    </row>
    <row r="432" spans="1:5">
      <c r="A432" s="34" t="s">
        <v>222</v>
      </c>
      <c r="B432" s="64"/>
      <c r="C432" s="64">
        <v>0</v>
      </c>
      <c r="D432" s="144"/>
      <c r="E432" s="66"/>
    </row>
    <row r="433" spans="1:5">
      <c r="A433" s="34" t="s">
        <v>520</v>
      </c>
      <c r="B433" s="64"/>
      <c r="C433" s="64">
        <v>0</v>
      </c>
      <c r="D433" s="144"/>
      <c r="E433" s="66"/>
    </row>
    <row r="434" spans="1:5">
      <c r="A434" s="34" t="s">
        <v>521</v>
      </c>
      <c r="B434" s="64"/>
      <c r="C434" s="64">
        <v>0</v>
      </c>
      <c r="D434" s="144"/>
      <c r="E434" s="66"/>
    </row>
    <row r="435" spans="1:5">
      <c r="A435" s="34" t="s">
        <v>522</v>
      </c>
      <c r="B435" s="64"/>
      <c r="C435" s="64">
        <v>0</v>
      </c>
      <c r="D435" s="144"/>
      <c r="E435" s="66"/>
    </row>
    <row r="436" spans="1:5">
      <c r="A436" s="34" t="s">
        <v>223</v>
      </c>
      <c r="B436" s="64"/>
      <c r="C436" s="64">
        <v>0</v>
      </c>
      <c r="D436" s="144"/>
      <c r="E436" s="66"/>
    </row>
    <row r="437" spans="1:5">
      <c r="A437" s="34" t="s">
        <v>523</v>
      </c>
      <c r="B437" s="64"/>
      <c r="C437" s="64">
        <v>0</v>
      </c>
      <c r="D437" s="144"/>
      <c r="E437" s="66"/>
    </row>
    <row r="438" spans="1:5">
      <c r="A438" s="34" t="s">
        <v>524</v>
      </c>
      <c r="B438" s="64"/>
      <c r="C438" s="64">
        <v>0</v>
      </c>
      <c r="D438" s="144"/>
      <c r="E438" s="66"/>
    </row>
    <row r="439" spans="1:5">
      <c r="A439" s="34" t="s">
        <v>525</v>
      </c>
      <c r="B439" s="64"/>
      <c r="C439" s="64">
        <v>0</v>
      </c>
      <c r="D439" s="144"/>
      <c r="E439" s="66"/>
    </row>
    <row r="440" spans="1:5">
      <c r="A440" s="34" t="s">
        <v>224</v>
      </c>
      <c r="B440" s="64">
        <v>910</v>
      </c>
      <c r="C440" s="64">
        <v>0</v>
      </c>
      <c r="D440" s="144"/>
      <c r="E440" s="66"/>
    </row>
    <row r="441" spans="1:5">
      <c r="A441" s="34" t="s">
        <v>526</v>
      </c>
      <c r="B441" s="64"/>
      <c r="C441" s="64">
        <v>0</v>
      </c>
      <c r="D441" s="144"/>
      <c r="E441" s="66"/>
    </row>
    <row r="442" spans="1:5">
      <c r="A442" s="34" t="s">
        <v>527</v>
      </c>
      <c r="B442" s="64"/>
      <c r="C442" s="64">
        <v>0</v>
      </c>
      <c r="D442" s="144"/>
      <c r="E442" s="66"/>
    </row>
    <row r="443" spans="1:5">
      <c r="A443" s="34" t="s">
        <v>528</v>
      </c>
      <c r="B443" s="64"/>
      <c r="C443" s="64">
        <v>0</v>
      </c>
      <c r="D443" s="144"/>
      <c r="E443" s="66"/>
    </row>
    <row r="444" spans="1:5">
      <c r="A444" s="34" t="s">
        <v>529</v>
      </c>
      <c r="B444" s="64">
        <v>910</v>
      </c>
      <c r="C444" s="64">
        <v>0</v>
      </c>
      <c r="D444" s="144"/>
      <c r="E444" s="66"/>
    </row>
    <row r="445" spans="1:5">
      <c r="A445" s="34" t="s">
        <v>92</v>
      </c>
      <c r="B445" s="64">
        <v>2654</v>
      </c>
      <c r="C445" s="64">
        <v>3091</v>
      </c>
      <c r="D445" s="144"/>
      <c r="E445" s="66"/>
    </row>
    <row r="446" spans="1:5">
      <c r="A446" s="34" t="s">
        <v>225</v>
      </c>
      <c r="B446" s="64">
        <v>825</v>
      </c>
      <c r="C446" s="64">
        <v>862</v>
      </c>
      <c r="D446" s="144">
        <f>(C446/B446)*100</f>
        <v>104.484848484848</v>
      </c>
      <c r="E446" s="66"/>
    </row>
    <row r="447" spans="1:5">
      <c r="A447" s="34" t="s">
        <v>125</v>
      </c>
      <c r="B447" s="64">
        <v>339</v>
      </c>
      <c r="C447" s="64">
        <v>335</v>
      </c>
      <c r="D447" s="144">
        <f>(C447/B447)*100</f>
        <v>98.8200589970501</v>
      </c>
      <c r="E447" s="66"/>
    </row>
    <row r="448" spans="1:5">
      <c r="A448" s="34" t="s">
        <v>127</v>
      </c>
      <c r="B448" s="64">
        <v>4</v>
      </c>
      <c r="C448" s="64">
        <v>68</v>
      </c>
      <c r="D448" s="144">
        <f>(C448/B448)*100</f>
        <v>1700</v>
      </c>
      <c r="E448" s="66"/>
    </row>
    <row r="449" spans="1:5">
      <c r="A449" s="34" t="s">
        <v>129</v>
      </c>
      <c r="B449" s="64"/>
      <c r="C449" s="64">
        <v>0</v>
      </c>
      <c r="D449" s="144"/>
      <c r="E449" s="66"/>
    </row>
    <row r="450" spans="1:5">
      <c r="A450" s="34" t="s">
        <v>530</v>
      </c>
      <c r="B450" s="64">
        <v>64</v>
      </c>
      <c r="C450" s="64">
        <v>10</v>
      </c>
      <c r="D450" s="144"/>
      <c r="E450" s="66"/>
    </row>
    <row r="451" spans="1:5">
      <c r="A451" s="34" t="s">
        <v>531</v>
      </c>
      <c r="B451" s="64"/>
      <c r="C451" s="64">
        <v>0</v>
      </c>
      <c r="D451" s="144"/>
      <c r="E451" s="66"/>
    </row>
    <row r="452" spans="1:5">
      <c r="A452" s="34" t="s">
        <v>532</v>
      </c>
      <c r="B452" s="64"/>
      <c r="C452" s="64">
        <v>0</v>
      </c>
      <c r="D452" s="144"/>
      <c r="E452" s="66"/>
    </row>
    <row r="453" spans="1:5">
      <c r="A453" s="34" t="s">
        <v>533</v>
      </c>
      <c r="B453" s="64">
        <v>259</v>
      </c>
      <c r="C453" s="64">
        <v>264</v>
      </c>
      <c r="D453" s="144"/>
      <c r="E453" s="66"/>
    </row>
    <row r="454" spans="1:5">
      <c r="A454" s="34" t="s">
        <v>534</v>
      </c>
      <c r="B454" s="64"/>
      <c r="C454" s="64">
        <v>0</v>
      </c>
      <c r="D454" s="144"/>
      <c r="E454" s="66"/>
    </row>
    <row r="455" spans="1:5">
      <c r="A455" s="34" t="s">
        <v>535</v>
      </c>
      <c r="B455" s="64"/>
      <c r="C455" s="64">
        <v>7</v>
      </c>
      <c r="D455" s="144"/>
      <c r="E455" s="66"/>
    </row>
    <row r="456" spans="1:5">
      <c r="A456" s="34" t="s">
        <v>536</v>
      </c>
      <c r="B456" s="64"/>
      <c r="C456" s="64">
        <v>0</v>
      </c>
      <c r="D456" s="144"/>
      <c r="E456" s="66"/>
    </row>
    <row r="457" spans="1:5">
      <c r="A457" s="34" t="s">
        <v>537</v>
      </c>
      <c r="B457" s="64">
        <v>62</v>
      </c>
      <c r="C457" s="64">
        <v>29</v>
      </c>
      <c r="D457" s="144">
        <f>(C457/B457)*100</f>
        <v>46.7741935483871</v>
      </c>
      <c r="E457" s="66"/>
    </row>
    <row r="458" spans="1:5">
      <c r="A458" s="34" t="s">
        <v>538</v>
      </c>
      <c r="B458" s="64"/>
      <c r="C458" s="64">
        <v>0</v>
      </c>
      <c r="D458" s="144"/>
      <c r="E458" s="66"/>
    </row>
    <row r="459" spans="1:5">
      <c r="A459" s="34" t="s">
        <v>539</v>
      </c>
      <c r="B459" s="64"/>
      <c r="C459" s="64">
        <v>0</v>
      </c>
      <c r="D459" s="144"/>
      <c r="E459" s="66"/>
    </row>
    <row r="460" spans="1:5">
      <c r="A460" s="34" t="s">
        <v>540</v>
      </c>
      <c r="B460" s="64"/>
      <c r="C460" s="64">
        <v>0</v>
      </c>
      <c r="D460" s="144"/>
      <c r="E460" s="66"/>
    </row>
    <row r="461" spans="1:5">
      <c r="A461" s="34" t="s">
        <v>541</v>
      </c>
      <c r="B461" s="64">
        <v>97</v>
      </c>
      <c r="C461" s="64">
        <v>149</v>
      </c>
      <c r="D461" s="144">
        <f>(C461/B461)*100</f>
        <v>153.60824742268</v>
      </c>
      <c r="E461" s="66"/>
    </row>
    <row r="462" spans="1:5">
      <c r="A462" s="34" t="s">
        <v>226</v>
      </c>
      <c r="B462" s="64">
        <v>531</v>
      </c>
      <c r="C462" s="64">
        <v>858</v>
      </c>
      <c r="D462" s="144"/>
      <c r="E462" s="66"/>
    </row>
    <row r="463" spans="1:5">
      <c r="A463" s="34" t="s">
        <v>125</v>
      </c>
      <c r="B463" s="64"/>
      <c r="C463" s="64">
        <v>0</v>
      </c>
      <c r="D463" s="144"/>
      <c r="E463" s="66"/>
    </row>
    <row r="464" spans="1:5">
      <c r="A464" s="34" t="s">
        <v>127</v>
      </c>
      <c r="B464" s="64"/>
      <c r="C464" s="64">
        <v>0</v>
      </c>
      <c r="D464" s="144"/>
      <c r="E464" s="66"/>
    </row>
    <row r="465" spans="1:5">
      <c r="A465" s="34" t="s">
        <v>129</v>
      </c>
      <c r="B465" s="64"/>
      <c r="C465" s="64">
        <v>0</v>
      </c>
      <c r="D465" s="144"/>
      <c r="E465" s="66"/>
    </row>
    <row r="466" spans="1:5">
      <c r="A466" s="34" t="s">
        <v>542</v>
      </c>
      <c r="B466" s="64">
        <v>453</v>
      </c>
      <c r="C466" s="64">
        <v>814</v>
      </c>
      <c r="D466" s="144"/>
      <c r="E466" s="66"/>
    </row>
    <row r="467" spans="1:5">
      <c r="A467" s="34" t="s">
        <v>543</v>
      </c>
      <c r="B467" s="64">
        <v>78</v>
      </c>
      <c r="C467" s="64">
        <v>44</v>
      </c>
      <c r="D467" s="144"/>
      <c r="E467" s="66"/>
    </row>
    <row r="468" spans="1:5">
      <c r="A468" s="34" t="s">
        <v>544</v>
      </c>
      <c r="B468" s="64"/>
      <c r="C468" s="64">
        <v>0</v>
      </c>
      <c r="D468" s="144"/>
      <c r="E468" s="66"/>
    </row>
    <row r="469" spans="1:5">
      <c r="A469" s="34" t="s">
        <v>545</v>
      </c>
      <c r="B469" s="64"/>
      <c r="C469" s="64">
        <v>0</v>
      </c>
      <c r="D469" s="144"/>
      <c r="E469" s="66"/>
    </row>
    <row r="470" spans="1:5">
      <c r="A470" s="34" t="s">
        <v>228</v>
      </c>
      <c r="B470" s="64">
        <v>153</v>
      </c>
      <c r="C470" s="64">
        <v>158</v>
      </c>
      <c r="D470" s="144"/>
      <c r="E470" s="66"/>
    </row>
    <row r="471" spans="1:5">
      <c r="A471" s="34" t="s">
        <v>125</v>
      </c>
      <c r="B471" s="64">
        <v>111</v>
      </c>
      <c r="C471" s="64">
        <v>118</v>
      </c>
      <c r="D471" s="144"/>
      <c r="E471" s="66"/>
    </row>
    <row r="472" spans="1:5">
      <c r="A472" s="34" t="s">
        <v>127</v>
      </c>
      <c r="B472" s="64"/>
      <c r="C472" s="64">
        <v>0</v>
      </c>
      <c r="D472" s="144"/>
      <c r="E472" s="66"/>
    </row>
    <row r="473" spans="1:5">
      <c r="A473" s="34" t="s">
        <v>129</v>
      </c>
      <c r="B473" s="64"/>
      <c r="C473" s="64">
        <v>0</v>
      </c>
      <c r="D473" s="144"/>
      <c r="E473" s="66"/>
    </row>
    <row r="474" spans="1:5">
      <c r="A474" s="34" t="s">
        <v>546</v>
      </c>
      <c r="B474" s="64"/>
      <c r="C474" s="64">
        <v>0</v>
      </c>
      <c r="D474" s="144"/>
      <c r="E474" s="66"/>
    </row>
    <row r="475" spans="1:5">
      <c r="A475" s="34" t="s">
        <v>547</v>
      </c>
      <c r="B475" s="64"/>
      <c r="C475" s="64">
        <v>0</v>
      </c>
      <c r="D475" s="144"/>
      <c r="E475" s="66"/>
    </row>
    <row r="476" spans="1:5">
      <c r="A476" s="34" t="s">
        <v>548</v>
      </c>
      <c r="B476" s="64"/>
      <c r="C476" s="64">
        <v>0</v>
      </c>
      <c r="D476" s="144"/>
      <c r="E476" s="66"/>
    </row>
    <row r="477" spans="1:5">
      <c r="A477" s="34" t="s">
        <v>549</v>
      </c>
      <c r="B477" s="64">
        <v>7</v>
      </c>
      <c r="C477" s="64">
        <v>0</v>
      </c>
      <c r="D477" s="144"/>
      <c r="E477" s="66"/>
    </row>
    <row r="478" spans="1:5">
      <c r="A478" s="34" t="s">
        <v>550</v>
      </c>
      <c r="B478" s="64">
        <v>15</v>
      </c>
      <c r="C478" s="64">
        <v>20</v>
      </c>
      <c r="D478" s="144"/>
      <c r="E478" s="66"/>
    </row>
    <row r="479" spans="1:5">
      <c r="A479" s="34" t="s">
        <v>551</v>
      </c>
      <c r="B479" s="64"/>
      <c r="C479" s="64">
        <v>0</v>
      </c>
      <c r="D479" s="144"/>
      <c r="E479" s="66"/>
    </row>
    <row r="480" spans="1:5">
      <c r="A480" s="34" t="s">
        <v>552</v>
      </c>
      <c r="B480" s="64">
        <v>20</v>
      </c>
      <c r="C480" s="64">
        <v>20</v>
      </c>
      <c r="D480" s="144">
        <f>(C480/B480)*100</f>
        <v>100</v>
      </c>
      <c r="E480" s="66"/>
    </row>
    <row r="481" spans="1:5">
      <c r="A481" s="34" t="s">
        <v>229</v>
      </c>
      <c r="B481" s="64">
        <v>14</v>
      </c>
      <c r="C481" s="64">
        <v>33</v>
      </c>
      <c r="D481" s="144"/>
      <c r="E481" s="66"/>
    </row>
    <row r="482" spans="1:5">
      <c r="A482" s="34" t="s">
        <v>125</v>
      </c>
      <c r="B482" s="64"/>
      <c r="C482" s="64">
        <v>0</v>
      </c>
      <c r="D482" s="144"/>
      <c r="E482" s="66"/>
    </row>
    <row r="483" spans="1:5">
      <c r="A483" s="34" t="s">
        <v>127</v>
      </c>
      <c r="B483" s="64"/>
      <c r="C483" s="64">
        <v>0</v>
      </c>
      <c r="D483" s="144"/>
      <c r="E483" s="66"/>
    </row>
    <row r="484" spans="1:5">
      <c r="A484" s="34" t="s">
        <v>129</v>
      </c>
      <c r="B484" s="64"/>
      <c r="C484" s="64">
        <v>0</v>
      </c>
      <c r="D484" s="144"/>
      <c r="E484" s="66"/>
    </row>
    <row r="485" spans="1:5">
      <c r="A485" s="34" t="s">
        <v>553</v>
      </c>
      <c r="B485" s="64"/>
      <c r="C485" s="64">
        <v>0</v>
      </c>
      <c r="D485" s="144"/>
      <c r="E485" s="66"/>
    </row>
    <row r="486" spans="1:5">
      <c r="A486" s="34" t="s">
        <v>554</v>
      </c>
      <c r="B486" s="64"/>
      <c r="C486" s="64">
        <v>0</v>
      </c>
      <c r="D486" s="144"/>
      <c r="E486" s="66"/>
    </row>
    <row r="487" spans="1:5">
      <c r="A487" s="34" t="s">
        <v>555</v>
      </c>
      <c r="B487" s="64"/>
      <c r="C487" s="64">
        <v>0</v>
      </c>
      <c r="D487" s="144"/>
      <c r="E487" s="66"/>
    </row>
    <row r="488" spans="1:5">
      <c r="A488" s="34" t="s">
        <v>556</v>
      </c>
      <c r="B488" s="64">
        <v>9</v>
      </c>
      <c r="C488" s="64">
        <v>6</v>
      </c>
      <c r="D488" s="144"/>
      <c r="E488" s="66"/>
    </row>
    <row r="489" spans="1:5">
      <c r="A489" s="34" t="s">
        <v>557</v>
      </c>
      <c r="B489" s="64">
        <v>5</v>
      </c>
      <c r="C489" s="64">
        <v>27</v>
      </c>
      <c r="D489" s="144"/>
      <c r="E489" s="66"/>
    </row>
    <row r="490" spans="1:5">
      <c r="A490" s="34" t="s">
        <v>231</v>
      </c>
      <c r="B490" s="64">
        <v>900</v>
      </c>
      <c r="C490" s="64">
        <v>661</v>
      </c>
      <c r="D490" s="144">
        <f>(C490/B490)*100</f>
        <v>73.4444444444444</v>
      </c>
      <c r="E490" s="66"/>
    </row>
    <row r="491" spans="1:5">
      <c r="A491" s="34" t="s">
        <v>125</v>
      </c>
      <c r="B491" s="64"/>
      <c r="C491" s="64">
        <v>0</v>
      </c>
      <c r="D491" s="144"/>
      <c r="E491" s="66"/>
    </row>
    <row r="492" spans="1:5">
      <c r="A492" s="34" t="s">
        <v>127</v>
      </c>
      <c r="B492" s="64"/>
      <c r="C492" s="64">
        <v>0</v>
      </c>
      <c r="D492" s="144"/>
      <c r="E492" s="66"/>
    </row>
    <row r="493" spans="1:5">
      <c r="A493" s="34" t="s">
        <v>129</v>
      </c>
      <c r="B493" s="64"/>
      <c r="C493" s="64">
        <v>0</v>
      </c>
      <c r="D493" s="144"/>
      <c r="E493" s="66"/>
    </row>
    <row r="494" spans="1:5">
      <c r="A494" s="34" t="s">
        <v>558</v>
      </c>
      <c r="B494" s="64"/>
      <c r="C494" s="64">
        <v>0</v>
      </c>
      <c r="D494" s="144"/>
      <c r="E494" s="66"/>
    </row>
    <row r="495" spans="1:5">
      <c r="A495" s="34" t="s">
        <v>559</v>
      </c>
      <c r="B495" s="64">
        <v>49</v>
      </c>
      <c r="C495" s="64">
        <v>0</v>
      </c>
      <c r="D495" s="144"/>
      <c r="E495" s="66"/>
    </row>
    <row r="496" spans="1:5">
      <c r="A496" s="34" t="s">
        <v>560</v>
      </c>
      <c r="B496" s="64">
        <v>798</v>
      </c>
      <c r="C496" s="64">
        <v>587</v>
      </c>
      <c r="D496" s="144"/>
      <c r="E496" s="66"/>
    </row>
    <row r="497" spans="1:5">
      <c r="A497" s="34" t="s">
        <v>561</v>
      </c>
      <c r="B497" s="64">
        <v>53</v>
      </c>
      <c r="C497" s="64">
        <v>74</v>
      </c>
      <c r="D497" s="144"/>
      <c r="E497" s="66"/>
    </row>
    <row r="498" spans="1:5">
      <c r="A498" s="34" t="s">
        <v>232</v>
      </c>
      <c r="B498" s="64">
        <v>231</v>
      </c>
      <c r="C498" s="64">
        <v>519</v>
      </c>
      <c r="D498" s="144">
        <f t="shared" ref="D498:D505" si="1">(C498/B498)*100</f>
        <v>224.675324675325</v>
      </c>
      <c r="E498" s="66"/>
    </row>
    <row r="499" spans="1:5">
      <c r="A499" s="34" t="s">
        <v>562</v>
      </c>
      <c r="B499" s="64">
        <v>5</v>
      </c>
      <c r="C499" s="64">
        <v>79</v>
      </c>
      <c r="D499" s="144">
        <f t="shared" si="1"/>
        <v>1580</v>
      </c>
      <c r="E499" s="66"/>
    </row>
    <row r="500" spans="1:5">
      <c r="A500" s="34" t="s">
        <v>563</v>
      </c>
      <c r="B500" s="64">
        <v>50</v>
      </c>
      <c r="C500" s="64">
        <v>0</v>
      </c>
      <c r="D500" s="144">
        <f t="shared" si="1"/>
        <v>0</v>
      </c>
      <c r="E500" s="66"/>
    </row>
    <row r="501" spans="1:5">
      <c r="A501" s="34" t="s">
        <v>564</v>
      </c>
      <c r="B501" s="64">
        <v>176</v>
      </c>
      <c r="C501" s="64">
        <v>440</v>
      </c>
      <c r="D501" s="144">
        <f t="shared" si="1"/>
        <v>250</v>
      </c>
      <c r="E501" s="66"/>
    </row>
    <row r="502" spans="1:5">
      <c r="A502" s="34" t="s">
        <v>93</v>
      </c>
      <c r="B502" s="64">
        <v>46997</v>
      </c>
      <c r="C502" s="64">
        <v>52029</v>
      </c>
      <c r="D502" s="144">
        <f t="shared" si="1"/>
        <v>110.707066408494</v>
      </c>
      <c r="E502" s="66"/>
    </row>
    <row r="503" spans="1:5">
      <c r="A503" s="34" t="s">
        <v>233</v>
      </c>
      <c r="B503" s="64">
        <v>2454</v>
      </c>
      <c r="C503" s="64">
        <v>2905</v>
      </c>
      <c r="D503" s="144">
        <f t="shared" si="1"/>
        <v>118.378158109209</v>
      </c>
      <c r="E503" s="66"/>
    </row>
    <row r="504" spans="1:5">
      <c r="A504" s="34" t="s">
        <v>125</v>
      </c>
      <c r="B504" s="64">
        <v>825</v>
      </c>
      <c r="C504" s="64">
        <v>737</v>
      </c>
      <c r="D504" s="144">
        <f t="shared" si="1"/>
        <v>89.3333333333333</v>
      </c>
      <c r="E504" s="66"/>
    </row>
    <row r="505" spans="1:5">
      <c r="A505" s="34" t="s">
        <v>127</v>
      </c>
      <c r="B505" s="64">
        <v>1102</v>
      </c>
      <c r="C505" s="64">
        <v>1550</v>
      </c>
      <c r="D505" s="144">
        <f t="shared" si="1"/>
        <v>140.65335753176</v>
      </c>
      <c r="E505" s="66"/>
    </row>
    <row r="506" spans="1:5">
      <c r="A506" s="34" t="s">
        <v>129</v>
      </c>
      <c r="B506" s="64"/>
      <c r="C506" s="64">
        <v>0</v>
      </c>
      <c r="D506" s="144"/>
      <c r="E506" s="66"/>
    </row>
    <row r="507" spans="1:5">
      <c r="A507" s="34" t="s">
        <v>565</v>
      </c>
      <c r="B507" s="64"/>
      <c r="C507" s="64">
        <v>0</v>
      </c>
      <c r="D507" s="144"/>
      <c r="E507" s="66"/>
    </row>
    <row r="508" spans="1:5">
      <c r="A508" s="34" t="s">
        <v>566</v>
      </c>
      <c r="B508" s="64">
        <v>7</v>
      </c>
      <c r="C508" s="64">
        <v>15</v>
      </c>
      <c r="D508" s="144"/>
      <c r="E508" s="66"/>
    </row>
    <row r="509" spans="1:5">
      <c r="A509" s="34" t="s">
        <v>567</v>
      </c>
      <c r="B509" s="64"/>
      <c r="C509" s="64">
        <v>0</v>
      </c>
      <c r="D509" s="144"/>
      <c r="E509" s="66"/>
    </row>
    <row r="510" spans="1:5">
      <c r="A510" s="34" t="s">
        <v>568</v>
      </c>
      <c r="B510" s="64"/>
      <c r="C510" s="64">
        <v>0</v>
      </c>
      <c r="D510" s="144"/>
      <c r="E510" s="66"/>
    </row>
    <row r="511" spans="1:5">
      <c r="A511" s="34" t="s">
        <v>216</v>
      </c>
      <c r="B511" s="64"/>
      <c r="C511" s="64">
        <v>0</v>
      </c>
      <c r="D511" s="144"/>
      <c r="E511" s="66"/>
    </row>
    <row r="512" spans="1:5">
      <c r="A512" s="34" t="s">
        <v>569</v>
      </c>
      <c r="B512" s="64"/>
      <c r="C512" s="64">
        <v>0</v>
      </c>
      <c r="D512" s="144"/>
      <c r="E512" s="66"/>
    </row>
    <row r="513" spans="1:5">
      <c r="A513" s="34" t="s">
        <v>570</v>
      </c>
      <c r="B513" s="64"/>
      <c r="C513" s="64">
        <v>0</v>
      </c>
      <c r="D513" s="144"/>
      <c r="E513" s="66"/>
    </row>
    <row r="514" spans="1:5">
      <c r="A514" s="34" t="s">
        <v>571</v>
      </c>
      <c r="B514" s="64"/>
      <c r="C514" s="64">
        <v>0</v>
      </c>
      <c r="D514" s="144"/>
      <c r="E514" s="66"/>
    </row>
    <row r="515" spans="1:5">
      <c r="A515" s="34" t="s">
        <v>572</v>
      </c>
      <c r="B515" s="64"/>
      <c r="C515" s="64">
        <v>0</v>
      </c>
      <c r="D515" s="144"/>
      <c r="E515" s="66"/>
    </row>
    <row r="516" spans="1:5">
      <c r="A516" s="34" t="s">
        <v>573</v>
      </c>
      <c r="B516" s="64"/>
      <c r="C516" s="64">
        <v>0</v>
      </c>
      <c r="D516" s="144"/>
      <c r="E516" s="66"/>
    </row>
    <row r="517" spans="1:5">
      <c r="A517" s="34" t="s">
        <v>574</v>
      </c>
      <c r="B517" s="64"/>
      <c r="C517" s="64">
        <v>0</v>
      </c>
      <c r="D517" s="144"/>
      <c r="E517" s="66"/>
    </row>
    <row r="518" spans="1:5">
      <c r="A518" s="34" t="s">
        <v>575</v>
      </c>
      <c r="B518" s="64"/>
      <c r="C518" s="64">
        <v>0</v>
      </c>
      <c r="D518" s="144"/>
      <c r="E518" s="66"/>
    </row>
    <row r="519" spans="1:5">
      <c r="A519" s="34" t="s">
        <v>576</v>
      </c>
      <c r="B519" s="64"/>
      <c r="C519" s="64">
        <v>0</v>
      </c>
      <c r="D519" s="144"/>
      <c r="E519" s="66"/>
    </row>
    <row r="520" spans="1:5">
      <c r="A520" s="34" t="s">
        <v>143</v>
      </c>
      <c r="B520" s="64"/>
      <c r="C520" s="64">
        <v>0</v>
      </c>
      <c r="D520" s="144"/>
      <c r="E520" s="66"/>
    </row>
    <row r="521" spans="1:5">
      <c r="A521" s="34" t="s">
        <v>577</v>
      </c>
      <c r="B521" s="64">
        <v>520</v>
      </c>
      <c r="C521" s="64">
        <v>603</v>
      </c>
      <c r="D521" s="144"/>
      <c r="E521" s="66"/>
    </row>
    <row r="522" spans="1:5">
      <c r="A522" s="34" t="s">
        <v>234</v>
      </c>
      <c r="B522" s="64">
        <v>588</v>
      </c>
      <c r="C522" s="64">
        <v>579</v>
      </c>
      <c r="D522" s="144"/>
      <c r="E522" s="66"/>
    </row>
    <row r="523" spans="1:5">
      <c r="A523" s="34" t="s">
        <v>125</v>
      </c>
      <c r="B523" s="64">
        <v>266</v>
      </c>
      <c r="C523" s="64">
        <v>192</v>
      </c>
      <c r="D523" s="144">
        <f>(C523/B523)*100</f>
        <v>72.1804511278195</v>
      </c>
      <c r="E523" s="66"/>
    </row>
    <row r="524" spans="1:5">
      <c r="A524" s="34" t="s">
        <v>127</v>
      </c>
      <c r="B524" s="64"/>
      <c r="C524" s="64">
        <v>0</v>
      </c>
      <c r="D524" s="144"/>
      <c r="E524" s="66"/>
    </row>
    <row r="525" spans="1:5">
      <c r="A525" s="34" t="s">
        <v>129</v>
      </c>
      <c r="B525" s="64"/>
      <c r="C525" s="64">
        <v>0</v>
      </c>
      <c r="D525" s="144"/>
      <c r="E525" s="66"/>
    </row>
    <row r="526" spans="1:5">
      <c r="A526" s="34" t="s">
        <v>578</v>
      </c>
      <c r="B526" s="64"/>
      <c r="C526" s="64">
        <v>64</v>
      </c>
      <c r="D526" s="144"/>
      <c r="E526" s="66"/>
    </row>
    <row r="527" spans="1:5">
      <c r="A527" s="34" t="s">
        <v>579</v>
      </c>
      <c r="B527" s="64"/>
      <c r="C527" s="64">
        <v>0</v>
      </c>
      <c r="D527" s="144"/>
      <c r="E527" s="66"/>
    </row>
    <row r="528" spans="1:5">
      <c r="A528" s="34" t="s">
        <v>580</v>
      </c>
      <c r="B528" s="64"/>
      <c r="C528" s="64">
        <v>0</v>
      </c>
      <c r="D528" s="144"/>
      <c r="E528" s="66"/>
    </row>
    <row r="529" spans="1:5">
      <c r="A529" s="34" t="s">
        <v>581</v>
      </c>
      <c r="B529" s="64">
        <v>322</v>
      </c>
      <c r="C529" s="64">
        <v>323</v>
      </c>
      <c r="D529" s="144"/>
      <c r="E529" s="66"/>
    </row>
    <row r="530" spans="1:5">
      <c r="A530" s="34" t="s">
        <v>236</v>
      </c>
      <c r="B530" s="64"/>
      <c r="C530" s="64">
        <v>0</v>
      </c>
      <c r="D530" s="144"/>
      <c r="E530" s="66"/>
    </row>
    <row r="531" spans="1:5">
      <c r="A531" s="34" t="s">
        <v>582</v>
      </c>
      <c r="B531" s="64"/>
      <c r="C531" s="64">
        <v>0</v>
      </c>
      <c r="D531" s="144"/>
      <c r="E531" s="66"/>
    </row>
    <row r="532" spans="1:5">
      <c r="A532" s="34" t="s">
        <v>238</v>
      </c>
      <c r="B532" s="64">
        <v>21107</v>
      </c>
      <c r="C532" s="64">
        <v>24453</v>
      </c>
      <c r="D532" s="144"/>
      <c r="E532" s="66"/>
    </row>
    <row r="533" spans="1:5">
      <c r="A533" s="34" t="s">
        <v>583</v>
      </c>
      <c r="B533" s="64">
        <v>1238</v>
      </c>
      <c r="C533" s="64">
        <v>1081</v>
      </c>
      <c r="D533" s="144"/>
      <c r="E533" s="66"/>
    </row>
    <row r="534" spans="1:5">
      <c r="A534" s="34" t="s">
        <v>584</v>
      </c>
      <c r="B534" s="64">
        <v>1601</v>
      </c>
      <c r="C534" s="64">
        <v>1249</v>
      </c>
      <c r="D534" s="144">
        <f>(C534/B534)*100</f>
        <v>78.0137414116177</v>
      </c>
      <c r="E534" s="66"/>
    </row>
    <row r="535" spans="1:5">
      <c r="A535" s="34" t="s">
        <v>585</v>
      </c>
      <c r="B535" s="64">
        <v>553</v>
      </c>
      <c r="C535" s="64">
        <v>576</v>
      </c>
      <c r="D535" s="144">
        <f>(C535/B535)*100</f>
        <v>104.159132007233</v>
      </c>
      <c r="E535" s="66"/>
    </row>
    <row r="536" spans="1:5">
      <c r="A536" s="34" t="s">
        <v>586</v>
      </c>
      <c r="B536" s="64">
        <v>14540</v>
      </c>
      <c r="C536" s="64">
        <v>17762</v>
      </c>
      <c r="D536" s="144">
        <f>(C536/B536)*100</f>
        <v>122.159559834938</v>
      </c>
      <c r="E536" s="66"/>
    </row>
    <row r="537" spans="1:5">
      <c r="A537" s="34" t="s">
        <v>587</v>
      </c>
      <c r="B537" s="64">
        <v>1112</v>
      </c>
      <c r="C537" s="64">
        <v>1807</v>
      </c>
      <c r="D537" s="144">
        <f>(C537/B537)*100</f>
        <v>162.5</v>
      </c>
      <c r="E537" s="66"/>
    </row>
    <row r="538" spans="1:5">
      <c r="A538" s="34" t="s">
        <v>588</v>
      </c>
      <c r="B538" s="64">
        <v>2054</v>
      </c>
      <c r="C538" s="64">
        <v>1958</v>
      </c>
      <c r="D538" s="144">
        <f>(C538/B538)*100</f>
        <v>95.3261927945472</v>
      </c>
      <c r="E538" s="66"/>
    </row>
    <row r="539" spans="1:5">
      <c r="A539" s="34" t="s">
        <v>589</v>
      </c>
      <c r="B539" s="64"/>
      <c r="C539" s="64">
        <v>0</v>
      </c>
      <c r="D539" s="144"/>
      <c r="E539" s="66"/>
    </row>
    <row r="540" spans="1:5">
      <c r="A540" s="34" t="s">
        <v>590</v>
      </c>
      <c r="B540" s="64">
        <v>9</v>
      </c>
      <c r="C540" s="64">
        <v>20</v>
      </c>
      <c r="D540" s="144">
        <f>(C540/B540)*100</f>
        <v>222.222222222222</v>
      </c>
      <c r="E540" s="66"/>
    </row>
    <row r="541" spans="1:5">
      <c r="A541" s="34" t="s">
        <v>239</v>
      </c>
      <c r="B541" s="64"/>
      <c r="C541" s="64">
        <v>0</v>
      </c>
      <c r="D541" s="144"/>
      <c r="E541" s="66"/>
    </row>
    <row r="542" spans="1:5">
      <c r="A542" s="34" t="s">
        <v>591</v>
      </c>
      <c r="B542" s="64"/>
      <c r="C542" s="64">
        <v>0</v>
      </c>
      <c r="D542" s="144"/>
      <c r="E542" s="66"/>
    </row>
    <row r="543" spans="1:5">
      <c r="A543" s="34" t="s">
        <v>592</v>
      </c>
      <c r="B543" s="64"/>
      <c r="C543" s="64">
        <v>0</v>
      </c>
      <c r="D543" s="144"/>
      <c r="E543" s="66"/>
    </row>
    <row r="544" spans="1:5">
      <c r="A544" s="34" t="s">
        <v>593</v>
      </c>
      <c r="B544" s="64"/>
      <c r="C544" s="64">
        <v>0</v>
      </c>
      <c r="D544" s="144"/>
      <c r="E544" s="66"/>
    </row>
    <row r="545" spans="1:5">
      <c r="A545" s="34" t="s">
        <v>240</v>
      </c>
      <c r="B545" s="64">
        <v>779</v>
      </c>
      <c r="C545" s="64">
        <v>1440</v>
      </c>
      <c r="D545" s="144"/>
      <c r="E545" s="66"/>
    </row>
    <row r="546" spans="1:5">
      <c r="A546" s="34" t="s">
        <v>594</v>
      </c>
      <c r="B546" s="64"/>
      <c r="C546" s="64">
        <v>0</v>
      </c>
      <c r="D546" s="144"/>
      <c r="E546" s="66"/>
    </row>
    <row r="547" spans="1:5">
      <c r="A547" s="34" t="s">
        <v>595</v>
      </c>
      <c r="B547" s="64"/>
      <c r="C547" s="64">
        <v>0</v>
      </c>
      <c r="D547" s="144"/>
      <c r="E547" s="66"/>
    </row>
    <row r="548" spans="1:5">
      <c r="A548" s="34" t="s">
        <v>596</v>
      </c>
      <c r="B548" s="64">
        <v>11</v>
      </c>
      <c r="C548" s="64">
        <v>11</v>
      </c>
      <c r="D548" s="144">
        <f>(C548/B548)*100</f>
        <v>100</v>
      </c>
      <c r="E548" s="66"/>
    </row>
    <row r="549" spans="1:5">
      <c r="A549" s="34" t="s">
        <v>597</v>
      </c>
      <c r="B549" s="64">
        <v>571</v>
      </c>
      <c r="C549" s="64">
        <v>900</v>
      </c>
      <c r="D549" s="144"/>
      <c r="E549" s="66"/>
    </row>
    <row r="550" spans="1:5">
      <c r="A550" s="34" t="s">
        <v>598</v>
      </c>
      <c r="B550" s="64"/>
      <c r="C550" s="64">
        <v>0</v>
      </c>
      <c r="D550" s="144"/>
      <c r="E550" s="66"/>
    </row>
    <row r="551" spans="1:5">
      <c r="A551" s="34" t="s">
        <v>599</v>
      </c>
      <c r="B551" s="64">
        <v>25</v>
      </c>
      <c r="C551" s="64">
        <v>0</v>
      </c>
      <c r="D551" s="144">
        <f>(C551/B551)*100</f>
        <v>0</v>
      </c>
      <c r="E551" s="66"/>
    </row>
    <row r="552" spans="1:5">
      <c r="A552" s="34" t="s">
        <v>600</v>
      </c>
      <c r="B552" s="64"/>
      <c r="C552" s="64">
        <v>0</v>
      </c>
      <c r="D552" s="144"/>
      <c r="E552" s="66"/>
    </row>
    <row r="553" spans="1:5">
      <c r="A553" s="34" t="s">
        <v>601</v>
      </c>
      <c r="B553" s="64"/>
      <c r="C553" s="64">
        <v>0</v>
      </c>
      <c r="D553" s="144"/>
      <c r="E553" s="66"/>
    </row>
    <row r="554" spans="1:5">
      <c r="A554" s="34" t="s">
        <v>602</v>
      </c>
      <c r="B554" s="64">
        <v>172</v>
      </c>
      <c r="C554" s="64">
        <v>529</v>
      </c>
      <c r="D554" s="144"/>
      <c r="E554" s="66"/>
    </row>
    <row r="555" spans="1:5">
      <c r="A555" s="34" t="s">
        <v>242</v>
      </c>
      <c r="B555" s="64">
        <v>3772</v>
      </c>
      <c r="C555" s="64">
        <v>4256</v>
      </c>
      <c r="D555" s="144"/>
      <c r="E555" s="66"/>
    </row>
    <row r="556" spans="1:5">
      <c r="A556" s="34" t="s">
        <v>603</v>
      </c>
      <c r="B556" s="64">
        <v>176</v>
      </c>
      <c r="C556" s="64">
        <v>175</v>
      </c>
      <c r="D556" s="144">
        <f t="shared" ref="D553:D616" si="2">(C556/B556)*100</f>
        <v>99.4318181818182</v>
      </c>
      <c r="E556" s="66"/>
    </row>
    <row r="557" spans="1:5">
      <c r="A557" s="34" t="s">
        <v>604</v>
      </c>
      <c r="B557" s="64">
        <v>737</v>
      </c>
      <c r="C557" s="64">
        <v>779</v>
      </c>
      <c r="D557" s="144">
        <f t="shared" si="2"/>
        <v>105.698778833107</v>
      </c>
      <c r="E557" s="66"/>
    </row>
    <row r="558" spans="1:5">
      <c r="A558" s="34" t="s">
        <v>605</v>
      </c>
      <c r="B558" s="64">
        <v>349</v>
      </c>
      <c r="C558" s="64">
        <v>349</v>
      </c>
      <c r="D558" s="144">
        <f t="shared" si="2"/>
        <v>100</v>
      </c>
      <c r="E558" s="66"/>
    </row>
    <row r="559" spans="1:5">
      <c r="A559" s="34" t="s">
        <v>606</v>
      </c>
      <c r="B559" s="64">
        <v>781</v>
      </c>
      <c r="C559" s="64">
        <v>564</v>
      </c>
      <c r="D559" s="144">
        <f t="shared" si="2"/>
        <v>72.2151088348271</v>
      </c>
      <c r="E559" s="66"/>
    </row>
    <row r="560" spans="1:5">
      <c r="A560" s="34" t="s">
        <v>607</v>
      </c>
      <c r="B560" s="64">
        <v>651</v>
      </c>
      <c r="C560" s="64">
        <v>678</v>
      </c>
      <c r="D560" s="144">
        <f t="shared" si="2"/>
        <v>104.147465437788</v>
      </c>
      <c r="E560" s="66"/>
    </row>
    <row r="561" spans="1:5">
      <c r="A561" s="34" t="s">
        <v>608</v>
      </c>
      <c r="B561" s="64"/>
      <c r="C561" s="64">
        <v>12</v>
      </c>
      <c r="D561" s="144"/>
      <c r="E561" s="66"/>
    </row>
    <row r="562" spans="1:5">
      <c r="A562" s="34" t="s">
        <v>609</v>
      </c>
      <c r="B562" s="64"/>
      <c r="C562" s="64">
        <v>0</v>
      </c>
      <c r="D562" s="144"/>
      <c r="E562" s="66"/>
    </row>
    <row r="563" spans="1:5">
      <c r="A563" s="34" t="s">
        <v>610</v>
      </c>
      <c r="B563" s="64">
        <v>1078</v>
      </c>
      <c r="C563" s="64">
        <v>1699</v>
      </c>
      <c r="D563" s="144">
        <f t="shared" si="2"/>
        <v>157.60667903525</v>
      </c>
      <c r="E563" s="66"/>
    </row>
    <row r="564" spans="1:5">
      <c r="A564" s="34" t="s">
        <v>243</v>
      </c>
      <c r="B564" s="64">
        <v>469</v>
      </c>
      <c r="C564" s="64">
        <v>341</v>
      </c>
      <c r="D564" s="144">
        <f t="shared" si="2"/>
        <v>72.7078891257996</v>
      </c>
      <c r="E564" s="66"/>
    </row>
    <row r="565" spans="1:5">
      <c r="A565" s="34" t="s">
        <v>611</v>
      </c>
      <c r="B565" s="64">
        <v>213</v>
      </c>
      <c r="C565" s="64">
        <v>236</v>
      </c>
      <c r="D565" s="144">
        <f t="shared" si="2"/>
        <v>110.798122065728</v>
      </c>
      <c r="E565" s="66"/>
    </row>
    <row r="566" spans="1:5">
      <c r="A566" s="34" t="s">
        <v>612</v>
      </c>
      <c r="B566" s="64">
        <v>69</v>
      </c>
      <c r="C566" s="64">
        <v>17</v>
      </c>
      <c r="D566" s="144">
        <f t="shared" si="2"/>
        <v>24.6376811594203</v>
      </c>
      <c r="E566" s="66"/>
    </row>
    <row r="567" spans="1:5">
      <c r="A567" s="34" t="s">
        <v>613</v>
      </c>
      <c r="B567" s="64">
        <v>1</v>
      </c>
      <c r="C567" s="64">
        <v>6</v>
      </c>
      <c r="D567" s="144">
        <f t="shared" si="2"/>
        <v>600</v>
      </c>
      <c r="E567" s="66"/>
    </row>
    <row r="568" spans="1:5">
      <c r="A568" s="34" t="s">
        <v>614</v>
      </c>
      <c r="B568" s="64">
        <v>33</v>
      </c>
      <c r="C568" s="64">
        <v>2</v>
      </c>
      <c r="D568" s="144">
        <f t="shared" si="2"/>
        <v>6.06060606060606</v>
      </c>
      <c r="E568" s="66"/>
    </row>
    <row r="569" spans="1:5">
      <c r="A569" s="34" t="s">
        <v>615</v>
      </c>
      <c r="B569" s="64">
        <v>70</v>
      </c>
      <c r="C569" s="64">
        <v>80</v>
      </c>
      <c r="D569" s="144">
        <f t="shared" si="2"/>
        <v>114.285714285714</v>
      </c>
      <c r="E569" s="66"/>
    </row>
    <row r="570" spans="1:5">
      <c r="A570" s="34" t="s">
        <v>616</v>
      </c>
      <c r="B570" s="64">
        <v>83</v>
      </c>
      <c r="C570" s="64">
        <v>0</v>
      </c>
      <c r="D570" s="144">
        <f t="shared" si="2"/>
        <v>0</v>
      </c>
      <c r="E570" s="66"/>
    </row>
    <row r="571" spans="1:5">
      <c r="A571" s="34" t="s">
        <v>244</v>
      </c>
      <c r="B571" s="64">
        <v>648</v>
      </c>
      <c r="C571" s="64">
        <v>2710</v>
      </c>
      <c r="D571" s="144">
        <f t="shared" si="2"/>
        <v>418.20987654321</v>
      </c>
      <c r="E571" s="66"/>
    </row>
    <row r="572" spans="1:5">
      <c r="A572" s="34" t="s">
        <v>617</v>
      </c>
      <c r="B572" s="64">
        <v>63</v>
      </c>
      <c r="C572" s="64">
        <v>220</v>
      </c>
      <c r="D572" s="144">
        <f t="shared" si="2"/>
        <v>349.206349206349</v>
      </c>
      <c r="E572" s="66"/>
    </row>
    <row r="573" spans="1:5">
      <c r="A573" s="34" t="s">
        <v>618</v>
      </c>
      <c r="B573" s="64"/>
      <c r="C573" s="64">
        <v>0</v>
      </c>
      <c r="D573" s="144"/>
      <c r="E573" s="66"/>
    </row>
    <row r="574" spans="1:5">
      <c r="A574" s="34" t="s">
        <v>619</v>
      </c>
      <c r="B574" s="64"/>
      <c r="C574" s="64">
        <v>0</v>
      </c>
      <c r="D574" s="144"/>
      <c r="E574" s="66"/>
    </row>
    <row r="575" spans="1:5">
      <c r="A575" s="34" t="s">
        <v>620</v>
      </c>
      <c r="B575" s="64"/>
      <c r="C575" s="64">
        <v>0</v>
      </c>
      <c r="D575" s="144"/>
      <c r="E575" s="66"/>
    </row>
    <row r="576" spans="1:5">
      <c r="A576" s="34" t="s">
        <v>621</v>
      </c>
      <c r="B576" s="64"/>
      <c r="C576" s="64">
        <v>0</v>
      </c>
      <c r="D576" s="144"/>
      <c r="E576" s="66"/>
    </row>
    <row r="577" spans="1:5">
      <c r="A577" s="34" t="s">
        <v>622</v>
      </c>
      <c r="B577" s="64">
        <v>521</v>
      </c>
      <c r="C577" s="64">
        <v>2490</v>
      </c>
      <c r="D577" s="144"/>
      <c r="E577" s="66"/>
    </row>
    <row r="578" spans="1:5">
      <c r="A578" s="34" t="s">
        <v>623</v>
      </c>
      <c r="B578" s="64">
        <v>64</v>
      </c>
      <c r="C578" s="64">
        <v>0</v>
      </c>
      <c r="D578" s="144">
        <f t="shared" si="2"/>
        <v>0</v>
      </c>
      <c r="E578" s="66"/>
    </row>
    <row r="579" spans="1:5">
      <c r="A579" s="34" t="s">
        <v>245</v>
      </c>
      <c r="B579" s="64">
        <v>1246</v>
      </c>
      <c r="C579" s="64">
        <v>1002</v>
      </c>
      <c r="D579" s="144"/>
      <c r="E579" s="66"/>
    </row>
    <row r="580" spans="1:5">
      <c r="A580" s="34" t="s">
        <v>125</v>
      </c>
      <c r="B580" s="64">
        <v>60</v>
      </c>
      <c r="C580" s="64">
        <v>61</v>
      </c>
      <c r="D580" s="144">
        <f t="shared" si="2"/>
        <v>101.666666666667</v>
      </c>
      <c r="E580" s="66"/>
    </row>
    <row r="581" spans="1:5">
      <c r="A581" s="34" t="s">
        <v>127</v>
      </c>
      <c r="B581" s="64">
        <v>339</v>
      </c>
      <c r="C581" s="64">
        <v>130</v>
      </c>
      <c r="D581" s="144">
        <f t="shared" si="2"/>
        <v>38.3480825958702</v>
      </c>
      <c r="E581" s="66"/>
    </row>
    <row r="582" spans="1:5">
      <c r="A582" s="34" t="s">
        <v>129</v>
      </c>
      <c r="B582" s="64"/>
      <c r="C582" s="64">
        <v>0</v>
      </c>
      <c r="D582" s="144"/>
      <c r="E582" s="66"/>
    </row>
    <row r="583" spans="1:5">
      <c r="A583" s="34" t="s">
        <v>624</v>
      </c>
      <c r="B583" s="64">
        <v>26</v>
      </c>
      <c r="C583" s="64">
        <v>40</v>
      </c>
      <c r="D583" s="144"/>
      <c r="E583" s="66"/>
    </row>
    <row r="584" spans="1:5">
      <c r="A584" s="34" t="s">
        <v>625</v>
      </c>
      <c r="B584" s="64">
        <v>149</v>
      </c>
      <c r="C584" s="64">
        <v>16</v>
      </c>
      <c r="D584" s="144">
        <f t="shared" si="2"/>
        <v>10.738255033557</v>
      </c>
      <c r="E584" s="66"/>
    </row>
    <row r="585" spans="1:5">
      <c r="A585" s="34" t="s">
        <v>626</v>
      </c>
      <c r="B585" s="64"/>
      <c r="C585" s="64">
        <v>0</v>
      </c>
      <c r="D585" s="144"/>
      <c r="E585" s="66"/>
    </row>
    <row r="586" spans="1:5">
      <c r="A586" s="34" t="s">
        <v>627</v>
      </c>
      <c r="B586" s="64">
        <v>646</v>
      </c>
      <c r="C586" s="64">
        <v>736</v>
      </c>
      <c r="D586" s="144"/>
      <c r="E586" s="66"/>
    </row>
    <row r="587" spans="1:5">
      <c r="A587" s="34" t="s">
        <v>628</v>
      </c>
      <c r="B587" s="64">
        <v>26</v>
      </c>
      <c r="C587" s="64">
        <v>19</v>
      </c>
      <c r="D587" s="144">
        <f t="shared" si="2"/>
        <v>73.0769230769231</v>
      </c>
      <c r="E587" s="66"/>
    </row>
    <row r="588" spans="1:5">
      <c r="A588" s="34" t="s">
        <v>246</v>
      </c>
      <c r="B588" s="64">
        <v>25</v>
      </c>
      <c r="C588" s="64">
        <v>26</v>
      </c>
      <c r="D588" s="144">
        <f t="shared" si="2"/>
        <v>104</v>
      </c>
      <c r="E588" s="66"/>
    </row>
    <row r="589" spans="1:5">
      <c r="A589" s="34" t="s">
        <v>125</v>
      </c>
      <c r="B589" s="64">
        <v>25</v>
      </c>
      <c r="C589" s="64">
        <v>25</v>
      </c>
      <c r="D589" s="144">
        <f t="shared" si="2"/>
        <v>100</v>
      </c>
      <c r="E589" s="66"/>
    </row>
    <row r="590" spans="1:5">
      <c r="A590" s="34" t="s">
        <v>127</v>
      </c>
      <c r="B590" s="64"/>
      <c r="C590" s="64">
        <v>1</v>
      </c>
      <c r="D590" s="144"/>
      <c r="E590" s="66"/>
    </row>
    <row r="591" spans="1:5">
      <c r="A591" s="34" t="s">
        <v>129</v>
      </c>
      <c r="B591" s="64"/>
      <c r="C591" s="64">
        <v>0</v>
      </c>
      <c r="D591" s="144"/>
      <c r="E591" s="66"/>
    </row>
    <row r="592" spans="1:5">
      <c r="A592" s="34" t="s">
        <v>629</v>
      </c>
      <c r="B592" s="64"/>
      <c r="C592" s="64">
        <v>0</v>
      </c>
      <c r="D592" s="144"/>
      <c r="E592" s="66"/>
    </row>
    <row r="593" spans="1:5">
      <c r="A593" s="34" t="s">
        <v>248</v>
      </c>
      <c r="B593" s="64">
        <v>2727</v>
      </c>
      <c r="C593" s="64">
        <v>1976</v>
      </c>
      <c r="D593" s="144"/>
      <c r="E593" s="66"/>
    </row>
    <row r="594" spans="1:5">
      <c r="A594" s="34" t="s">
        <v>630</v>
      </c>
      <c r="B594" s="64">
        <v>123</v>
      </c>
      <c r="C594" s="64">
        <v>123</v>
      </c>
      <c r="D594" s="144">
        <f t="shared" si="2"/>
        <v>100</v>
      </c>
      <c r="E594" s="66"/>
    </row>
    <row r="595" spans="1:5">
      <c r="A595" s="34" t="s">
        <v>631</v>
      </c>
      <c r="B595" s="64">
        <v>2604</v>
      </c>
      <c r="C595" s="64">
        <v>1853</v>
      </c>
      <c r="D595" s="144">
        <f t="shared" si="2"/>
        <v>71.1597542242704</v>
      </c>
      <c r="E595" s="66"/>
    </row>
    <row r="596" spans="1:5">
      <c r="A596" s="34" t="s">
        <v>250</v>
      </c>
      <c r="B596" s="64">
        <v>397</v>
      </c>
      <c r="C596" s="64">
        <v>392</v>
      </c>
      <c r="D596" s="144">
        <f t="shared" si="2"/>
        <v>98.7405541561713</v>
      </c>
      <c r="E596" s="66"/>
    </row>
    <row r="597" spans="1:5">
      <c r="A597" s="34" t="s">
        <v>632</v>
      </c>
      <c r="B597" s="64">
        <v>390</v>
      </c>
      <c r="C597" s="64">
        <v>376</v>
      </c>
      <c r="D597" s="144">
        <f t="shared" si="2"/>
        <v>96.4102564102564</v>
      </c>
      <c r="E597" s="66"/>
    </row>
    <row r="598" spans="1:5">
      <c r="A598" s="34" t="s">
        <v>633</v>
      </c>
      <c r="B598" s="64">
        <v>7</v>
      </c>
      <c r="C598" s="64">
        <v>16</v>
      </c>
      <c r="D598" s="144">
        <f t="shared" si="2"/>
        <v>228.571428571429</v>
      </c>
      <c r="E598" s="66"/>
    </row>
    <row r="599" spans="1:5">
      <c r="A599" s="34" t="s">
        <v>251</v>
      </c>
      <c r="B599" s="64">
        <v>902</v>
      </c>
      <c r="C599" s="64">
        <v>632</v>
      </c>
      <c r="D599" s="144">
        <f t="shared" si="2"/>
        <v>70.0665188470066</v>
      </c>
      <c r="E599" s="66"/>
    </row>
    <row r="600" spans="1:5">
      <c r="A600" s="34" t="s">
        <v>634</v>
      </c>
      <c r="B600" s="64">
        <v>5</v>
      </c>
      <c r="C600" s="64">
        <v>8</v>
      </c>
      <c r="D600" s="144">
        <f t="shared" si="2"/>
        <v>160</v>
      </c>
      <c r="E600" s="66"/>
    </row>
    <row r="601" spans="1:5">
      <c r="A601" s="34" t="s">
        <v>635</v>
      </c>
      <c r="B601" s="64">
        <v>897</v>
      </c>
      <c r="C601" s="64">
        <v>624</v>
      </c>
      <c r="D601" s="144">
        <f t="shared" si="2"/>
        <v>69.5652173913043</v>
      </c>
      <c r="E601" s="66"/>
    </row>
    <row r="602" spans="1:5">
      <c r="A602" s="34" t="s">
        <v>253</v>
      </c>
      <c r="B602" s="64"/>
      <c r="C602" s="64">
        <v>0</v>
      </c>
      <c r="D602" s="144"/>
      <c r="E602" s="66"/>
    </row>
    <row r="603" spans="1:5">
      <c r="A603" s="34" t="s">
        <v>636</v>
      </c>
      <c r="B603" s="64"/>
      <c r="C603" s="64">
        <v>0</v>
      </c>
      <c r="D603" s="144"/>
      <c r="E603" s="66"/>
    </row>
    <row r="604" spans="1:5">
      <c r="A604" s="34" t="s">
        <v>637</v>
      </c>
      <c r="B604" s="64"/>
      <c r="C604" s="64">
        <v>0</v>
      </c>
      <c r="D604" s="144"/>
      <c r="E604" s="66"/>
    </row>
    <row r="605" spans="1:5">
      <c r="A605" s="34" t="s">
        <v>255</v>
      </c>
      <c r="B605" s="64">
        <v>45</v>
      </c>
      <c r="C605" s="64">
        <v>0</v>
      </c>
      <c r="D605" s="144"/>
      <c r="E605" s="66"/>
    </row>
    <row r="606" spans="1:5">
      <c r="A606" s="34" t="s">
        <v>638</v>
      </c>
      <c r="B606" s="64"/>
      <c r="C606" s="64">
        <v>0</v>
      </c>
      <c r="D606" s="144"/>
      <c r="E606" s="66"/>
    </row>
    <row r="607" spans="1:5">
      <c r="A607" s="34" t="s">
        <v>639</v>
      </c>
      <c r="B607" s="64">
        <v>45</v>
      </c>
      <c r="C607" s="64">
        <v>0</v>
      </c>
      <c r="D607" s="144"/>
      <c r="E607" s="66"/>
    </row>
    <row r="608" spans="1:5">
      <c r="A608" s="34" t="s">
        <v>257</v>
      </c>
      <c r="B608" s="64">
        <v>10758</v>
      </c>
      <c r="C608" s="64">
        <v>9276</v>
      </c>
      <c r="D608" s="144">
        <f t="shared" si="2"/>
        <v>86.2242052426102</v>
      </c>
      <c r="E608" s="66"/>
    </row>
    <row r="609" spans="1:5">
      <c r="A609" s="34" t="s">
        <v>640</v>
      </c>
      <c r="B609" s="64">
        <v>94</v>
      </c>
      <c r="C609" s="64">
        <v>220</v>
      </c>
      <c r="D609" s="144">
        <f t="shared" si="2"/>
        <v>234.042553191489</v>
      </c>
      <c r="E609" s="66"/>
    </row>
    <row r="610" spans="1:5">
      <c r="A610" s="34" t="s">
        <v>641</v>
      </c>
      <c r="B610" s="64">
        <v>10664</v>
      </c>
      <c r="C610" s="64">
        <v>9056</v>
      </c>
      <c r="D610" s="144">
        <f t="shared" si="2"/>
        <v>84.9212303075769</v>
      </c>
      <c r="E610" s="66"/>
    </row>
    <row r="611" spans="1:5">
      <c r="A611" s="34" t="s">
        <v>642</v>
      </c>
      <c r="B611" s="64"/>
      <c r="C611" s="64">
        <v>0</v>
      </c>
      <c r="D611" s="144"/>
      <c r="E611" s="66"/>
    </row>
    <row r="612" spans="1:5">
      <c r="A612" s="34" t="s">
        <v>259</v>
      </c>
      <c r="B612" s="64">
        <v>779</v>
      </c>
      <c r="C612" s="64">
        <v>1686</v>
      </c>
      <c r="D612" s="144">
        <f t="shared" si="2"/>
        <v>216.431322207959</v>
      </c>
      <c r="E612" s="66"/>
    </row>
    <row r="613" spans="1:5">
      <c r="A613" s="34" t="s">
        <v>643</v>
      </c>
      <c r="B613" s="64"/>
      <c r="C613" s="64">
        <v>0</v>
      </c>
      <c r="D613" s="144"/>
      <c r="E613" s="66"/>
    </row>
    <row r="614" spans="1:5">
      <c r="A614" s="34" t="s">
        <v>644</v>
      </c>
      <c r="B614" s="64"/>
      <c r="C614" s="64">
        <v>0</v>
      </c>
      <c r="D614" s="144"/>
      <c r="E614" s="66"/>
    </row>
    <row r="615" spans="1:5">
      <c r="A615" s="34" t="s">
        <v>645</v>
      </c>
      <c r="B615" s="64">
        <v>779</v>
      </c>
      <c r="C615" s="64">
        <v>1686</v>
      </c>
      <c r="D615" s="144"/>
      <c r="E615" s="66"/>
    </row>
    <row r="616" spans="1:5">
      <c r="A616" s="34" t="s">
        <v>260</v>
      </c>
      <c r="B616" s="64">
        <v>299</v>
      </c>
      <c r="C616" s="64">
        <v>353</v>
      </c>
      <c r="D616" s="144"/>
      <c r="E616" s="66"/>
    </row>
    <row r="617" spans="1:5">
      <c r="A617" s="34" t="s">
        <v>125</v>
      </c>
      <c r="B617" s="64">
        <v>109</v>
      </c>
      <c r="C617" s="64">
        <v>123</v>
      </c>
      <c r="D617" s="144">
        <f>(C617/B617)*100</f>
        <v>112.844036697248</v>
      </c>
      <c r="E617" s="66"/>
    </row>
    <row r="618" spans="1:5">
      <c r="A618" s="34" t="s">
        <v>127</v>
      </c>
      <c r="B618" s="64"/>
      <c r="C618" s="64">
        <v>0</v>
      </c>
      <c r="D618" s="144"/>
      <c r="E618" s="66"/>
    </row>
    <row r="619" spans="1:5">
      <c r="A619" s="34" t="s">
        <v>129</v>
      </c>
      <c r="B619" s="64"/>
      <c r="C619" s="64">
        <v>0</v>
      </c>
      <c r="D619" s="144"/>
      <c r="E619" s="66"/>
    </row>
    <row r="620" spans="1:5">
      <c r="A620" s="34" t="s">
        <v>646</v>
      </c>
      <c r="B620" s="64">
        <v>186</v>
      </c>
      <c r="C620" s="64">
        <v>200</v>
      </c>
      <c r="D620" s="144"/>
      <c r="E620" s="66"/>
    </row>
    <row r="621" spans="1:5">
      <c r="A621" s="34" t="s">
        <v>647</v>
      </c>
      <c r="B621" s="64"/>
      <c r="C621" s="64">
        <v>0</v>
      </c>
      <c r="D621" s="144"/>
      <c r="E621" s="66"/>
    </row>
    <row r="622" spans="1:5">
      <c r="A622" s="34" t="s">
        <v>143</v>
      </c>
      <c r="B622" s="64"/>
      <c r="C622" s="64">
        <v>0</v>
      </c>
      <c r="D622" s="144"/>
      <c r="E622" s="66"/>
    </row>
    <row r="623" spans="1:5">
      <c r="A623" s="34" t="s">
        <v>648</v>
      </c>
      <c r="B623" s="64">
        <v>4</v>
      </c>
      <c r="C623" s="64">
        <v>30</v>
      </c>
      <c r="D623" s="144"/>
      <c r="E623" s="66"/>
    </row>
    <row r="624" spans="1:5">
      <c r="A624" s="34" t="s">
        <v>262</v>
      </c>
      <c r="B624" s="64"/>
      <c r="C624" s="64">
        <v>0</v>
      </c>
      <c r="D624" s="144"/>
      <c r="E624" s="66"/>
    </row>
    <row r="625" spans="1:5">
      <c r="A625" s="34" t="s">
        <v>649</v>
      </c>
      <c r="B625" s="64"/>
      <c r="C625" s="64">
        <v>0</v>
      </c>
      <c r="D625" s="144"/>
      <c r="E625" s="66"/>
    </row>
    <row r="626" spans="1:5">
      <c r="A626" s="34" t="s">
        <v>650</v>
      </c>
      <c r="B626" s="64"/>
      <c r="C626" s="64">
        <v>0</v>
      </c>
      <c r="D626" s="144"/>
      <c r="E626" s="66"/>
    </row>
    <row r="627" spans="1:5">
      <c r="A627" s="34" t="s">
        <v>263</v>
      </c>
      <c r="B627" s="64">
        <v>2</v>
      </c>
      <c r="C627" s="64">
        <v>2</v>
      </c>
      <c r="D627" s="144"/>
      <c r="E627" s="66"/>
    </row>
    <row r="628" spans="1:5">
      <c r="A628" s="34" t="s">
        <v>94</v>
      </c>
      <c r="B628" s="64">
        <v>30719</v>
      </c>
      <c r="C628" s="64">
        <v>30056</v>
      </c>
      <c r="D628" s="144">
        <f>(C628/B628)*100</f>
        <v>97.841726618705</v>
      </c>
      <c r="E628" s="66"/>
    </row>
    <row r="629" spans="1:5">
      <c r="A629" s="34" t="s">
        <v>264</v>
      </c>
      <c r="B629" s="64">
        <v>2614</v>
      </c>
      <c r="C629" s="64">
        <v>276</v>
      </c>
      <c r="D629" s="144">
        <f>(C629/B629)*100</f>
        <v>10.5585309869931</v>
      </c>
      <c r="E629" s="66"/>
    </row>
    <row r="630" spans="1:5">
      <c r="A630" s="34" t="s">
        <v>125</v>
      </c>
      <c r="B630" s="64">
        <v>152</v>
      </c>
      <c r="C630" s="64">
        <v>166</v>
      </c>
      <c r="D630" s="144">
        <f>(C630/B630)*100</f>
        <v>109.210526315789</v>
      </c>
      <c r="E630" s="66"/>
    </row>
    <row r="631" spans="1:5">
      <c r="A631" s="34" t="s">
        <v>127</v>
      </c>
      <c r="B631" s="64">
        <v>2295</v>
      </c>
      <c r="C631" s="64">
        <v>5</v>
      </c>
      <c r="D631" s="144">
        <f>(C631/B631)*100</f>
        <v>0.217864923747277</v>
      </c>
      <c r="E631" s="66"/>
    </row>
    <row r="632" spans="1:5">
      <c r="A632" s="34" t="s">
        <v>129</v>
      </c>
      <c r="B632" s="64"/>
      <c r="C632" s="64">
        <v>0</v>
      </c>
      <c r="D632" s="144"/>
      <c r="E632" s="66"/>
    </row>
    <row r="633" spans="1:5">
      <c r="A633" s="34" t="s">
        <v>651</v>
      </c>
      <c r="B633" s="64">
        <v>167</v>
      </c>
      <c r="C633" s="64">
        <v>105</v>
      </c>
      <c r="D633" s="144"/>
      <c r="E633" s="66"/>
    </row>
    <row r="634" spans="1:5">
      <c r="A634" s="34" t="s">
        <v>265</v>
      </c>
      <c r="B634" s="64">
        <v>10702</v>
      </c>
      <c r="C634" s="64">
        <v>11532</v>
      </c>
      <c r="D634" s="144">
        <f>(C634/B634)*100</f>
        <v>107.755559708466</v>
      </c>
      <c r="E634" s="66"/>
    </row>
    <row r="635" spans="1:5">
      <c r="A635" s="34" t="s">
        <v>652</v>
      </c>
      <c r="B635" s="64">
        <v>8169</v>
      </c>
      <c r="C635" s="64">
        <v>9770</v>
      </c>
      <c r="D635" s="144">
        <f>(C635/B635)*100</f>
        <v>119.598482066348</v>
      </c>
      <c r="E635" s="66"/>
    </row>
    <row r="636" spans="1:5">
      <c r="A636" s="34" t="s">
        <v>653</v>
      </c>
      <c r="B636" s="64">
        <v>2533</v>
      </c>
      <c r="C636" s="64">
        <v>1472</v>
      </c>
      <c r="D636" s="144">
        <f>(C636/B636)*100</f>
        <v>58.1129095933675</v>
      </c>
      <c r="E636" s="66"/>
    </row>
    <row r="637" spans="1:5">
      <c r="A637" s="34" t="s">
        <v>654</v>
      </c>
      <c r="B637" s="64"/>
      <c r="C637" s="64">
        <v>0</v>
      </c>
      <c r="D637" s="144"/>
      <c r="E637" s="66"/>
    </row>
    <row r="638" spans="1:5">
      <c r="A638" s="34" t="s">
        <v>655</v>
      </c>
      <c r="B638" s="64"/>
      <c r="C638" s="64">
        <v>0</v>
      </c>
      <c r="D638" s="144"/>
      <c r="E638" s="66"/>
    </row>
    <row r="639" spans="1:5">
      <c r="A639" s="34" t="s">
        <v>656</v>
      </c>
      <c r="B639" s="64"/>
      <c r="C639" s="64">
        <v>0</v>
      </c>
      <c r="D639" s="144"/>
      <c r="E639" s="66"/>
    </row>
    <row r="640" spans="1:5">
      <c r="A640" s="34" t="s">
        <v>657</v>
      </c>
      <c r="B640" s="64"/>
      <c r="C640" s="64">
        <v>0</v>
      </c>
      <c r="D640" s="144"/>
      <c r="E640" s="66"/>
    </row>
    <row r="641" spans="1:5">
      <c r="A641" s="34" t="s">
        <v>658</v>
      </c>
      <c r="B641" s="64"/>
      <c r="C641" s="64">
        <v>0</v>
      </c>
      <c r="D641" s="144"/>
      <c r="E641" s="66"/>
    </row>
    <row r="642" spans="1:5">
      <c r="A642" s="34" t="s">
        <v>659</v>
      </c>
      <c r="B642" s="64"/>
      <c r="C642" s="64">
        <v>0</v>
      </c>
      <c r="D642" s="144"/>
      <c r="E642" s="66"/>
    </row>
    <row r="643" spans="1:5">
      <c r="A643" s="34" t="s">
        <v>660</v>
      </c>
      <c r="B643" s="64"/>
      <c r="C643" s="64">
        <v>0</v>
      </c>
      <c r="D643" s="144"/>
      <c r="E643" s="66"/>
    </row>
    <row r="644" spans="1:5">
      <c r="A644" s="34" t="s">
        <v>661</v>
      </c>
      <c r="B644" s="64"/>
      <c r="C644" s="64">
        <v>0</v>
      </c>
      <c r="D644" s="144"/>
      <c r="E644" s="66"/>
    </row>
    <row r="645" spans="1:5">
      <c r="A645" s="34" t="s">
        <v>662</v>
      </c>
      <c r="B645" s="64"/>
      <c r="C645" s="64">
        <v>0</v>
      </c>
      <c r="D645" s="144"/>
      <c r="E645" s="66"/>
    </row>
    <row r="646" spans="1:5">
      <c r="A646" s="34" t="s">
        <v>663</v>
      </c>
      <c r="B646" s="64"/>
      <c r="C646" s="64">
        <v>0</v>
      </c>
      <c r="D646" s="144"/>
      <c r="E646" s="66"/>
    </row>
    <row r="647" spans="1:5">
      <c r="A647" s="34" t="s">
        <v>664</v>
      </c>
      <c r="B647" s="64"/>
      <c r="C647" s="64">
        <v>0</v>
      </c>
      <c r="D647" s="144"/>
      <c r="E647" s="66"/>
    </row>
    <row r="648" spans="1:5">
      <c r="A648" s="34" t="s">
        <v>665</v>
      </c>
      <c r="B648" s="64"/>
      <c r="C648" s="64">
        <v>290</v>
      </c>
      <c r="D648" s="144"/>
      <c r="E648" s="66"/>
    </row>
    <row r="649" spans="1:5">
      <c r="A649" s="34" t="s">
        <v>267</v>
      </c>
      <c r="B649" s="64">
        <v>2637</v>
      </c>
      <c r="C649" s="64">
        <v>2726</v>
      </c>
      <c r="D649" s="144">
        <f>(C649/B649)*100</f>
        <v>103.375047402351</v>
      </c>
      <c r="E649" s="66"/>
    </row>
    <row r="650" spans="1:5">
      <c r="A650" s="34" t="s">
        <v>666</v>
      </c>
      <c r="B650" s="64"/>
      <c r="C650" s="64">
        <v>0</v>
      </c>
      <c r="D650" s="144"/>
      <c r="E650" s="66"/>
    </row>
    <row r="651" spans="1:5">
      <c r="A651" s="34" t="s">
        <v>667</v>
      </c>
      <c r="B651" s="64">
        <v>2264</v>
      </c>
      <c r="C651" s="64">
        <v>2395</v>
      </c>
      <c r="D651" s="144">
        <f t="shared" ref="D651:D656" si="3">(C651/B651)*100</f>
        <v>105.786219081272</v>
      </c>
      <c r="E651" s="66"/>
    </row>
    <row r="652" spans="1:5">
      <c r="A652" s="34" t="s">
        <v>668</v>
      </c>
      <c r="B652" s="64">
        <v>373</v>
      </c>
      <c r="C652" s="64">
        <v>331</v>
      </c>
      <c r="D652" s="144">
        <f t="shared" si="3"/>
        <v>88.739946380697</v>
      </c>
      <c r="E652" s="66"/>
    </row>
    <row r="653" spans="1:5">
      <c r="A653" s="34" t="s">
        <v>269</v>
      </c>
      <c r="B653" s="64">
        <v>4745</v>
      </c>
      <c r="C653" s="64">
        <v>4720</v>
      </c>
      <c r="D653" s="144">
        <f t="shared" si="3"/>
        <v>99.4731296101159</v>
      </c>
      <c r="E653" s="66"/>
    </row>
    <row r="654" spans="1:5">
      <c r="A654" s="34" t="s">
        <v>669</v>
      </c>
      <c r="B654" s="64">
        <v>1008</v>
      </c>
      <c r="C654" s="64">
        <v>1284</v>
      </c>
      <c r="D654" s="144">
        <f t="shared" si="3"/>
        <v>127.380952380952</v>
      </c>
      <c r="E654" s="66"/>
    </row>
    <row r="655" spans="1:5">
      <c r="A655" s="34" t="s">
        <v>670</v>
      </c>
      <c r="B655" s="64">
        <v>227</v>
      </c>
      <c r="C655" s="64">
        <v>195</v>
      </c>
      <c r="D655" s="144">
        <f t="shared" si="3"/>
        <v>85.9030837004405</v>
      </c>
      <c r="E655" s="66"/>
    </row>
    <row r="656" spans="1:5">
      <c r="A656" s="34" t="s">
        <v>671</v>
      </c>
      <c r="B656" s="64">
        <v>427</v>
      </c>
      <c r="C656" s="64">
        <v>442</v>
      </c>
      <c r="D656" s="144">
        <f t="shared" si="3"/>
        <v>103.512880562061</v>
      </c>
      <c r="E656" s="66"/>
    </row>
    <row r="657" spans="1:5">
      <c r="A657" s="34" t="s">
        <v>672</v>
      </c>
      <c r="B657" s="64"/>
      <c r="C657" s="64">
        <v>0</v>
      </c>
      <c r="D657" s="144"/>
      <c r="E657" s="66"/>
    </row>
    <row r="658" spans="1:5">
      <c r="A658" s="34" t="s">
        <v>673</v>
      </c>
      <c r="B658" s="64"/>
      <c r="C658" s="64">
        <v>0</v>
      </c>
      <c r="D658" s="144"/>
      <c r="E658" s="66"/>
    </row>
    <row r="659" spans="1:5">
      <c r="A659" s="34" t="s">
        <v>674</v>
      </c>
      <c r="B659" s="64"/>
      <c r="C659" s="64">
        <v>0</v>
      </c>
      <c r="D659" s="144"/>
      <c r="E659" s="66"/>
    </row>
    <row r="660" spans="1:5">
      <c r="A660" s="34" t="s">
        <v>675</v>
      </c>
      <c r="B660" s="64"/>
      <c r="C660" s="64">
        <v>0</v>
      </c>
      <c r="D660" s="144"/>
      <c r="E660" s="66"/>
    </row>
    <row r="661" spans="1:5">
      <c r="A661" s="34" t="s">
        <v>676</v>
      </c>
      <c r="B661" s="64">
        <v>2434</v>
      </c>
      <c r="C661" s="64">
        <v>2691</v>
      </c>
      <c r="D661" s="144">
        <f t="shared" ref="D661:D668" si="4">(C661/B661)*100</f>
        <v>110.558751027116</v>
      </c>
      <c r="E661" s="66"/>
    </row>
    <row r="662" spans="1:5">
      <c r="A662" s="34" t="s">
        <v>677</v>
      </c>
      <c r="B662" s="64">
        <v>19</v>
      </c>
      <c r="C662" s="64">
        <v>47</v>
      </c>
      <c r="D662" s="144">
        <f t="shared" si="4"/>
        <v>247.368421052632</v>
      </c>
      <c r="E662" s="66"/>
    </row>
    <row r="663" spans="1:5">
      <c r="A663" s="34" t="s">
        <v>678</v>
      </c>
      <c r="B663" s="64">
        <v>535</v>
      </c>
      <c r="C663" s="64">
        <v>0</v>
      </c>
      <c r="D663" s="144">
        <f t="shared" si="4"/>
        <v>0</v>
      </c>
      <c r="E663" s="66"/>
    </row>
    <row r="664" spans="1:5">
      <c r="A664" s="34" t="s">
        <v>679</v>
      </c>
      <c r="B664" s="64">
        <v>95</v>
      </c>
      <c r="C664" s="64">
        <v>61</v>
      </c>
      <c r="D664" s="144">
        <f t="shared" si="4"/>
        <v>64.2105263157895</v>
      </c>
      <c r="E664" s="66"/>
    </row>
    <row r="665" spans="1:5">
      <c r="A665" s="34" t="s">
        <v>271</v>
      </c>
      <c r="B665" s="64">
        <v>253</v>
      </c>
      <c r="C665" s="64">
        <v>149</v>
      </c>
      <c r="D665" s="144">
        <f t="shared" si="4"/>
        <v>58.8932806324111</v>
      </c>
      <c r="E665" s="66"/>
    </row>
    <row r="666" spans="1:5">
      <c r="A666" s="34" t="s">
        <v>680</v>
      </c>
      <c r="B666" s="64">
        <v>53</v>
      </c>
      <c r="C666" s="64">
        <v>149</v>
      </c>
      <c r="D666" s="144">
        <f t="shared" si="4"/>
        <v>281.132075471698</v>
      </c>
      <c r="E666" s="66"/>
    </row>
    <row r="667" spans="1:5">
      <c r="A667" s="34" t="s">
        <v>681</v>
      </c>
      <c r="B667" s="64">
        <v>200</v>
      </c>
      <c r="C667" s="64">
        <v>0</v>
      </c>
      <c r="D667" s="144">
        <f t="shared" si="4"/>
        <v>0</v>
      </c>
      <c r="E667" s="66"/>
    </row>
    <row r="668" spans="1:5">
      <c r="A668" s="34" t="s">
        <v>272</v>
      </c>
      <c r="B668" s="64">
        <v>1980</v>
      </c>
      <c r="C668" s="64">
        <v>1887</v>
      </c>
      <c r="D668" s="144">
        <f t="shared" si="4"/>
        <v>95.3030303030303</v>
      </c>
      <c r="E668" s="66"/>
    </row>
    <row r="669" spans="1:5">
      <c r="A669" s="34" t="s">
        <v>682</v>
      </c>
      <c r="B669" s="64"/>
      <c r="C669" s="64">
        <v>0</v>
      </c>
      <c r="D669" s="144"/>
      <c r="E669" s="66"/>
    </row>
    <row r="670" spans="1:5">
      <c r="A670" s="34" t="s">
        <v>683</v>
      </c>
      <c r="B670" s="64"/>
      <c r="C670" s="64">
        <v>0</v>
      </c>
      <c r="D670" s="144"/>
      <c r="E670" s="66"/>
    </row>
    <row r="671" spans="1:5">
      <c r="A671" s="34" t="s">
        <v>684</v>
      </c>
      <c r="B671" s="64">
        <v>1980</v>
      </c>
      <c r="C671" s="64">
        <v>1887</v>
      </c>
      <c r="D671" s="144">
        <f>(C671/B671)*100</f>
        <v>95.3030303030303</v>
      </c>
      <c r="E671" s="66"/>
    </row>
    <row r="672" spans="1:5">
      <c r="A672" s="34" t="s">
        <v>274</v>
      </c>
      <c r="B672" s="64">
        <v>3492</v>
      </c>
      <c r="C672" s="64">
        <v>3567</v>
      </c>
      <c r="D672" s="144">
        <f>(C672/B672)*100</f>
        <v>102.147766323024</v>
      </c>
      <c r="E672" s="66"/>
    </row>
    <row r="673" spans="1:5">
      <c r="A673" s="34" t="s">
        <v>685</v>
      </c>
      <c r="B673" s="64">
        <v>966</v>
      </c>
      <c r="C673" s="64">
        <v>818</v>
      </c>
      <c r="D673" s="144">
        <f>(C673/B673)*100</f>
        <v>84.6790890269151</v>
      </c>
      <c r="E673" s="66"/>
    </row>
    <row r="674" spans="1:5">
      <c r="A674" s="34" t="s">
        <v>686</v>
      </c>
      <c r="B674" s="64">
        <v>2313</v>
      </c>
      <c r="C674" s="64">
        <v>2484</v>
      </c>
      <c r="D674" s="144">
        <f>(C674/B674)*100</f>
        <v>107.392996108949</v>
      </c>
      <c r="E674" s="66"/>
    </row>
    <row r="675" spans="1:5">
      <c r="A675" s="34" t="s">
        <v>687</v>
      </c>
      <c r="B675" s="64"/>
      <c r="C675" s="64">
        <v>0</v>
      </c>
      <c r="D675" s="144"/>
      <c r="E675" s="66"/>
    </row>
    <row r="676" spans="1:5">
      <c r="A676" s="34" t="s">
        <v>688</v>
      </c>
      <c r="B676" s="64">
        <v>213</v>
      </c>
      <c r="C676" s="64">
        <v>265</v>
      </c>
      <c r="D676" s="144">
        <f>(C676/B676)*100</f>
        <v>124.413145539906</v>
      </c>
      <c r="E676" s="66"/>
    </row>
    <row r="677" spans="1:5">
      <c r="A677" s="34" t="s">
        <v>275</v>
      </c>
      <c r="B677" s="64">
        <v>2491</v>
      </c>
      <c r="C677" s="64">
        <v>2620</v>
      </c>
      <c r="D677" s="144">
        <f>(C677/B677)*100</f>
        <v>105.178643115215</v>
      </c>
      <c r="E677" s="66"/>
    </row>
    <row r="678" spans="1:5">
      <c r="A678" s="34" t="s">
        <v>689</v>
      </c>
      <c r="B678" s="64"/>
      <c r="C678" s="64">
        <v>0</v>
      </c>
      <c r="D678" s="144"/>
      <c r="E678" s="66"/>
    </row>
    <row r="679" spans="1:5">
      <c r="A679" s="34" t="s">
        <v>690</v>
      </c>
      <c r="B679" s="64">
        <v>2491</v>
      </c>
      <c r="C679" s="64">
        <v>2620</v>
      </c>
      <c r="D679" s="144">
        <f>(C679/B679)*100</f>
        <v>105.178643115215</v>
      </c>
      <c r="E679" s="66"/>
    </row>
    <row r="680" spans="1:5">
      <c r="A680" s="34" t="s">
        <v>691</v>
      </c>
      <c r="B680" s="64"/>
      <c r="C680" s="64">
        <v>0</v>
      </c>
      <c r="D680" s="144"/>
      <c r="E680" s="66"/>
    </row>
    <row r="681" spans="1:5">
      <c r="A681" s="34" t="s">
        <v>276</v>
      </c>
      <c r="B681" s="64">
        <v>350</v>
      </c>
      <c r="C681" s="64">
        <v>689</v>
      </c>
      <c r="D681" s="144">
        <f>(C681/B681)*100</f>
        <v>196.857142857143</v>
      </c>
      <c r="E681" s="66"/>
    </row>
    <row r="682" spans="1:5">
      <c r="A682" s="34" t="s">
        <v>692</v>
      </c>
      <c r="B682" s="64">
        <v>350</v>
      </c>
      <c r="C682" s="64">
        <v>689</v>
      </c>
      <c r="D682" s="144">
        <f>(C682/B682)*100</f>
        <v>196.857142857143</v>
      </c>
      <c r="E682" s="66"/>
    </row>
    <row r="683" spans="1:5">
      <c r="A683" s="34" t="s">
        <v>693</v>
      </c>
      <c r="B683" s="64"/>
      <c r="C683" s="64">
        <v>0</v>
      </c>
      <c r="D683" s="144"/>
      <c r="E683" s="66"/>
    </row>
    <row r="684" spans="1:5">
      <c r="A684" s="34" t="s">
        <v>694</v>
      </c>
      <c r="B684" s="64"/>
      <c r="C684" s="64">
        <v>0</v>
      </c>
      <c r="D684" s="144"/>
      <c r="E684" s="66"/>
    </row>
    <row r="685" spans="1:5">
      <c r="A685" s="34" t="s">
        <v>277</v>
      </c>
      <c r="B685" s="64">
        <v>181</v>
      </c>
      <c r="C685" s="64">
        <v>263</v>
      </c>
      <c r="D685" s="144">
        <f>(C685/B685)*100</f>
        <v>145.303867403315</v>
      </c>
      <c r="E685" s="66"/>
    </row>
    <row r="686" spans="1:5">
      <c r="A686" s="34" t="s">
        <v>695</v>
      </c>
      <c r="B686" s="64">
        <v>68</v>
      </c>
      <c r="C686" s="64">
        <v>150</v>
      </c>
      <c r="D686" s="144">
        <f>(C686/B686)*100</f>
        <v>220.588235294118</v>
      </c>
      <c r="E686" s="66"/>
    </row>
    <row r="687" spans="1:5">
      <c r="A687" s="34" t="s">
        <v>696</v>
      </c>
      <c r="B687" s="64">
        <v>113</v>
      </c>
      <c r="C687" s="64">
        <v>113</v>
      </c>
      <c r="D687" s="144">
        <f>(C687/B687)*100</f>
        <v>100</v>
      </c>
      <c r="E687" s="66"/>
    </row>
    <row r="688" spans="1:5">
      <c r="A688" s="34" t="s">
        <v>278</v>
      </c>
      <c r="B688" s="64">
        <v>670</v>
      </c>
      <c r="C688" s="64">
        <v>710</v>
      </c>
      <c r="D688" s="144">
        <f>(C688/B688)*100</f>
        <v>105.970149253731</v>
      </c>
      <c r="E688" s="66"/>
    </row>
    <row r="689" spans="1:5">
      <c r="A689" s="34" t="s">
        <v>125</v>
      </c>
      <c r="B689" s="64">
        <v>354</v>
      </c>
      <c r="C689" s="64">
        <v>381</v>
      </c>
      <c r="D689" s="144">
        <f>(C689/B689)*100</f>
        <v>107.627118644068</v>
      </c>
      <c r="E689" s="66"/>
    </row>
    <row r="690" spans="1:5">
      <c r="A690" s="34" t="s">
        <v>127</v>
      </c>
      <c r="B690" s="64">
        <v>10</v>
      </c>
      <c r="C690" s="64">
        <v>13</v>
      </c>
      <c r="D690" s="144"/>
      <c r="E690" s="66"/>
    </row>
    <row r="691" spans="1:5">
      <c r="A691" s="34" t="s">
        <v>129</v>
      </c>
      <c r="B691" s="64"/>
      <c r="C691" s="64">
        <v>0</v>
      </c>
      <c r="D691" s="144"/>
      <c r="E691" s="66"/>
    </row>
    <row r="692" spans="1:5">
      <c r="A692" s="34" t="s">
        <v>216</v>
      </c>
      <c r="B692" s="64"/>
      <c r="C692" s="64">
        <v>0</v>
      </c>
      <c r="D692" s="144"/>
      <c r="E692" s="66"/>
    </row>
    <row r="693" spans="1:5">
      <c r="A693" s="34" t="s">
        <v>697</v>
      </c>
      <c r="B693" s="64"/>
      <c r="C693" s="64">
        <v>0</v>
      </c>
      <c r="D693" s="144"/>
      <c r="E693" s="66"/>
    </row>
    <row r="694" spans="1:5">
      <c r="A694" s="34" t="s">
        <v>698</v>
      </c>
      <c r="B694" s="64"/>
      <c r="C694" s="64">
        <v>0</v>
      </c>
      <c r="D694" s="144"/>
      <c r="E694" s="66"/>
    </row>
    <row r="695" spans="1:5">
      <c r="A695" s="34" t="s">
        <v>143</v>
      </c>
      <c r="B695" s="64">
        <v>306</v>
      </c>
      <c r="C695" s="64">
        <v>0</v>
      </c>
      <c r="D695" s="144"/>
      <c r="E695" s="66"/>
    </row>
    <row r="696" spans="1:5">
      <c r="A696" s="34" t="s">
        <v>699</v>
      </c>
      <c r="B696" s="64"/>
      <c r="C696" s="64">
        <v>316</v>
      </c>
      <c r="D696" s="144"/>
      <c r="E696" s="66"/>
    </row>
    <row r="697" spans="1:5">
      <c r="A697" s="34" t="s">
        <v>280</v>
      </c>
      <c r="B697" s="64">
        <v>212</v>
      </c>
      <c r="C697" s="64">
        <v>260</v>
      </c>
      <c r="D697" s="144">
        <f t="shared" ref="D696:D702" si="5">(C697/B697)*100</f>
        <v>122.641509433962</v>
      </c>
      <c r="E697" s="66"/>
    </row>
    <row r="698" spans="1:5">
      <c r="A698" s="34" t="s">
        <v>282</v>
      </c>
      <c r="B698" s="64">
        <v>392</v>
      </c>
      <c r="C698" s="64">
        <v>657</v>
      </c>
      <c r="D698" s="144">
        <f t="shared" si="5"/>
        <v>167.602040816327</v>
      </c>
      <c r="E698" s="66"/>
    </row>
    <row r="699" spans="1:5">
      <c r="A699" s="34" t="s">
        <v>95</v>
      </c>
      <c r="B699" s="64">
        <v>35022</v>
      </c>
      <c r="C699" s="64">
        <v>13445</v>
      </c>
      <c r="D699" s="144">
        <f t="shared" si="5"/>
        <v>38.3901547598652</v>
      </c>
      <c r="E699" s="66"/>
    </row>
    <row r="700" spans="1:5">
      <c r="A700" s="34" t="s">
        <v>285</v>
      </c>
      <c r="B700" s="64">
        <v>362</v>
      </c>
      <c r="C700" s="64">
        <v>447</v>
      </c>
      <c r="D700" s="144">
        <f t="shared" si="5"/>
        <v>123.480662983425</v>
      </c>
      <c r="E700" s="66"/>
    </row>
    <row r="701" spans="1:5">
      <c r="A701" s="34" t="s">
        <v>125</v>
      </c>
      <c r="B701" s="64">
        <v>290</v>
      </c>
      <c r="C701" s="64">
        <v>380</v>
      </c>
      <c r="D701" s="144">
        <f t="shared" si="5"/>
        <v>131.034482758621</v>
      </c>
      <c r="E701" s="66"/>
    </row>
    <row r="702" spans="1:5">
      <c r="A702" s="34" t="s">
        <v>127</v>
      </c>
      <c r="B702" s="64">
        <v>72</v>
      </c>
      <c r="C702" s="64">
        <v>67</v>
      </c>
      <c r="D702" s="144">
        <f t="shared" si="5"/>
        <v>93.0555555555556</v>
      </c>
      <c r="E702" s="66"/>
    </row>
    <row r="703" spans="1:5">
      <c r="A703" s="34" t="s">
        <v>129</v>
      </c>
      <c r="B703" s="64"/>
      <c r="C703" s="64">
        <v>0</v>
      </c>
      <c r="D703" s="144"/>
      <c r="E703" s="66"/>
    </row>
    <row r="704" spans="1:5">
      <c r="A704" s="34" t="s">
        <v>700</v>
      </c>
      <c r="B704" s="64"/>
      <c r="C704" s="64">
        <v>0</v>
      </c>
      <c r="D704" s="144"/>
      <c r="E704" s="66"/>
    </row>
    <row r="705" spans="1:5">
      <c r="A705" s="34" t="s">
        <v>701</v>
      </c>
      <c r="B705" s="64"/>
      <c r="C705" s="64">
        <v>0</v>
      </c>
      <c r="D705" s="144"/>
      <c r="E705" s="66"/>
    </row>
    <row r="706" spans="1:5">
      <c r="A706" s="34" t="s">
        <v>702</v>
      </c>
      <c r="B706" s="64"/>
      <c r="C706" s="64">
        <v>0</v>
      </c>
      <c r="D706" s="144"/>
      <c r="E706" s="66"/>
    </row>
    <row r="707" spans="1:5">
      <c r="A707" s="34" t="s">
        <v>703</v>
      </c>
      <c r="B707" s="64"/>
      <c r="C707" s="64">
        <v>0</v>
      </c>
      <c r="D707" s="144"/>
      <c r="E707" s="66"/>
    </row>
    <row r="708" spans="1:5">
      <c r="A708" s="34" t="s">
        <v>704</v>
      </c>
      <c r="B708" s="64"/>
      <c r="C708" s="64">
        <v>0</v>
      </c>
      <c r="D708" s="144"/>
      <c r="E708" s="66"/>
    </row>
    <row r="709" spans="1:5">
      <c r="A709" s="34" t="s">
        <v>705</v>
      </c>
      <c r="B709" s="64"/>
      <c r="C709" s="64">
        <v>0</v>
      </c>
      <c r="D709" s="144"/>
      <c r="E709" s="66"/>
    </row>
    <row r="710" spans="1:5">
      <c r="A710" s="34" t="s">
        <v>287</v>
      </c>
      <c r="B710" s="64">
        <v>92</v>
      </c>
      <c r="C710" s="64">
        <v>403</v>
      </c>
      <c r="D710" s="144">
        <f>(C710/B710)*100</f>
        <v>438.04347826087</v>
      </c>
      <c r="E710" s="66"/>
    </row>
    <row r="711" spans="1:5">
      <c r="A711" s="34" t="s">
        <v>706</v>
      </c>
      <c r="B711" s="64"/>
      <c r="C711" s="64">
        <v>0</v>
      </c>
      <c r="D711" s="144"/>
      <c r="E711" s="66"/>
    </row>
    <row r="712" spans="1:5">
      <c r="A712" s="34" t="s">
        <v>707</v>
      </c>
      <c r="B712" s="64"/>
      <c r="C712" s="64">
        <v>0</v>
      </c>
      <c r="D712" s="144"/>
      <c r="E712" s="66"/>
    </row>
    <row r="713" spans="1:5">
      <c r="A713" s="34" t="s">
        <v>708</v>
      </c>
      <c r="B713" s="64">
        <v>92</v>
      </c>
      <c r="C713" s="64">
        <v>403</v>
      </c>
      <c r="D713" s="144">
        <f>(C713/B713)*100</f>
        <v>438.04347826087</v>
      </c>
      <c r="E713" s="66"/>
    </row>
    <row r="714" spans="1:5">
      <c r="A714" s="34" t="s">
        <v>288</v>
      </c>
      <c r="B714" s="64">
        <v>12769</v>
      </c>
      <c r="C714" s="64">
        <v>8221</v>
      </c>
      <c r="D714" s="144">
        <f>(C714/B714)*100</f>
        <v>64.3824888401598</v>
      </c>
      <c r="E714" s="66"/>
    </row>
    <row r="715" spans="1:5">
      <c r="A715" s="34" t="s">
        <v>709</v>
      </c>
      <c r="B715" s="64">
        <v>12749</v>
      </c>
      <c r="C715" s="64">
        <v>7876</v>
      </c>
      <c r="D715" s="144">
        <f>(C715/B715)*100</f>
        <v>61.7773943054357</v>
      </c>
      <c r="E715" s="66"/>
    </row>
    <row r="716" spans="1:5">
      <c r="A716" s="34" t="s">
        <v>710</v>
      </c>
      <c r="B716" s="64">
        <v>20</v>
      </c>
      <c r="C716" s="64">
        <v>25</v>
      </c>
      <c r="D716" s="144"/>
      <c r="E716" s="66"/>
    </row>
    <row r="717" spans="1:5">
      <c r="A717" s="34" t="s">
        <v>711</v>
      </c>
      <c r="B717" s="64"/>
      <c r="C717" s="64">
        <v>0</v>
      </c>
      <c r="D717" s="144"/>
      <c r="E717" s="66"/>
    </row>
    <row r="718" spans="1:5">
      <c r="A718" s="34" t="s">
        <v>712</v>
      </c>
      <c r="B718" s="64"/>
      <c r="C718" s="64">
        <v>0</v>
      </c>
      <c r="D718" s="144"/>
      <c r="E718" s="66"/>
    </row>
    <row r="719" spans="1:5">
      <c r="A719" s="34" t="s">
        <v>713</v>
      </c>
      <c r="B719" s="64"/>
      <c r="C719" s="64">
        <v>0</v>
      </c>
      <c r="D719" s="144"/>
      <c r="E719" s="66"/>
    </row>
    <row r="720" spans="1:5">
      <c r="A720" s="34" t="s">
        <v>714</v>
      </c>
      <c r="B720" s="64"/>
      <c r="C720" s="64">
        <v>0</v>
      </c>
      <c r="D720" s="144"/>
      <c r="E720" s="66"/>
    </row>
    <row r="721" spans="1:5">
      <c r="A721" s="34" t="s">
        <v>715</v>
      </c>
      <c r="B721" s="64"/>
      <c r="C721" s="64">
        <v>320</v>
      </c>
      <c r="D721" s="144"/>
      <c r="E721" s="66"/>
    </row>
    <row r="722" spans="1:5">
      <c r="A722" s="34" t="s">
        <v>716</v>
      </c>
      <c r="B722" s="64"/>
      <c r="C722" s="64">
        <v>0</v>
      </c>
      <c r="D722" s="144"/>
      <c r="E722" s="66"/>
    </row>
    <row r="723" spans="1:5">
      <c r="A723" s="34" t="s">
        <v>290</v>
      </c>
      <c r="B723" s="64">
        <v>259</v>
      </c>
      <c r="C723" s="64">
        <v>3903</v>
      </c>
      <c r="D723" s="144">
        <f>(C723/B723)*100</f>
        <v>1506.94980694981</v>
      </c>
      <c r="E723" s="66"/>
    </row>
    <row r="724" spans="1:5">
      <c r="A724" s="34" t="s">
        <v>717</v>
      </c>
      <c r="B724" s="64"/>
      <c r="C724" s="64">
        <v>232</v>
      </c>
      <c r="D724" s="144"/>
      <c r="E724" s="66"/>
    </row>
    <row r="725" spans="1:5">
      <c r="A725" s="34" t="s">
        <v>718</v>
      </c>
      <c r="B725" s="64">
        <v>259</v>
      </c>
      <c r="C725" s="64">
        <v>3671</v>
      </c>
      <c r="D725" s="144"/>
      <c r="E725" s="66"/>
    </row>
    <row r="726" spans="1:5">
      <c r="A726" s="34" t="s">
        <v>719</v>
      </c>
      <c r="B726" s="64"/>
      <c r="C726" s="64">
        <v>0</v>
      </c>
      <c r="D726" s="144"/>
      <c r="E726" s="66"/>
    </row>
    <row r="727" spans="1:5">
      <c r="A727" s="34" t="s">
        <v>720</v>
      </c>
      <c r="B727" s="64"/>
      <c r="C727" s="64">
        <v>0</v>
      </c>
      <c r="D727" s="144"/>
      <c r="E727" s="66"/>
    </row>
    <row r="728" spans="1:5">
      <c r="A728" s="34" t="s">
        <v>721</v>
      </c>
      <c r="B728" s="64"/>
      <c r="C728" s="64">
        <v>0</v>
      </c>
      <c r="D728" s="144"/>
      <c r="E728" s="66"/>
    </row>
    <row r="729" spans="1:5">
      <c r="A729" s="34" t="s">
        <v>722</v>
      </c>
      <c r="B729" s="64"/>
      <c r="C729" s="64">
        <v>0</v>
      </c>
      <c r="D729" s="144"/>
      <c r="E729" s="66"/>
    </row>
    <row r="730" spans="1:5">
      <c r="A730" s="34" t="s">
        <v>291</v>
      </c>
      <c r="B730" s="64">
        <v>4</v>
      </c>
      <c r="C730" s="64">
        <v>3</v>
      </c>
      <c r="D730" s="144"/>
      <c r="E730" s="66"/>
    </row>
    <row r="731" spans="1:5">
      <c r="A731" s="34" t="s">
        <v>723</v>
      </c>
      <c r="B731" s="64"/>
      <c r="C731" s="64">
        <v>0</v>
      </c>
      <c r="D731" s="144"/>
      <c r="E731" s="66"/>
    </row>
    <row r="732" spans="1:5">
      <c r="A732" s="34" t="s">
        <v>724</v>
      </c>
      <c r="B732" s="64"/>
      <c r="C732" s="64">
        <v>0</v>
      </c>
      <c r="D732" s="144"/>
      <c r="E732" s="66"/>
    </row>
    <row r="733" spans="1:5">
      <c r="A733" s="34" t="s">
        <v>725</v>
      </c>
      <c r="B733" s="64"/>
      <c r="C733" s="64">
        <v>0</v>
      </c>
      <c r="D733" s="144"/>
      <c r="E733" s="66"/>
    </row>
    <row r="734" spans="1:5">
      <c r="A734" s="34" t="s">
        <v>726</v>
      </c>
      <c r="B734" s="64"/>
      <c r="C734" s="64">
        <v>0</v>
      </c>
      <c r="D734" s="144"/>
      <c r="E734" s="66"/>
    </row>
    <row r="735" spans="1:5">
      <c r="A735" s="34" t="s">
        <v>727</v>
      </c>
      <c r="B735" s="64">
        <v>4</v>
      </c>
      <c r="C735" s="64">
        <v>3</v>
      </c>
      <c r="D735" s="144"/>
      <c r="E735" s="66"/>
    </row>
    <row r="736" spans="1:5">
      <c r="A736" s="34" t="s">
        <v>728</v>
      </c>
      <c r="B736" s="64"/>
      <c r="C736" s="64">
        <v>0</v>
      </c>
      <c r="D736" s="144"/>
      <c r="E736" s="66"/>
    </row>
    <row r="737" spans="1:5">
      <c r="A737" s="34" t="s">
        <v>292</v>
      </c>
      <c r="B737" s="64"/>
      <c r="C737" s="64">
        <v>0</v>
      </c>
      <c r="D737" s="144"/>
      <c r="E737" s="66"/>
    </row>
    <row r="738" spans="1:5">
      <c r="A738" s="34" t="s">
        <v>729</v>
      </c>
      <c r="B738" s="64"/>
      <c r="C738" s="64">
        <v>0</v>
      </c>
      <c r="D738" s="144"/>
      <c r="E738" s="66"/>
    </row>
    <row r="739" spans="1:5">
      <c r="A739" s="34" t="s">
        <v>730</v>
      </c>
      <c r="B739" s="64"/>
      <c r="C739" s="64">
        <v>0</v>
      </c>
      <c r="D739" s="144"/>
      <c r="E739" s="66"/>
    </row>
    <row r="740" spans="1:5">
      <c r="A740" s="34" t="s">
        <v>731</v>
      </c>
      <c r="B740" s="64"/>
      <c r="C740" s="64">
        <v>0</v>
      </c>
      <c r="D740" s="144"/>
      <c r="E740" s="66"/>
    </row>
    <row r="741" spans="1:5">
      <c r="A741" s="34" t="s">
        <v>732</v>
      </c>
      <c r="B741" s="64"/>
      <c r="C741" s="64">
        <v>0</v>
      </c>
      <c r="D741" s="144"/>
      <c r="E741" s="66"/>
    </row>
    <row r="742" spans="1:5">
      <c r="A742" s="34" t="s">
        <v>733</v>
      </c>
      <c r="B742" s="64"/>
      <c r="C742" s="64">
        <v>0</v>
      </c>
      <c r="D742" s="144"/>
      <c r="E742" s="66"/>
    </row>
    <row r="743" spans="1:5">
      <c r="A743" s="34" t="s">
        <v>293</v>
      </c>
      <c r="B743" s="64"/>
      <c r="C743" s="64">
        <v>0</v>
      </c>
      <c r="D743" s="144"/>
      <c r="E743" s="66"/>
    </row>
    <row r="744" spans="1:5">
      <c r="A744" s="34" t="s">
        <v>734</v>
      </c>
      <c r="B744" s="64"/>
      <c r="C744" s="64">
        <v>0</v>
      </c>
      <c r="D744" s="144"/>
      <c r="E744" s="66"/>
    </row>
    <row r="745" spans="1:5">
      <c r="A745" s="34" t="s">
        <v>735</v>
      </c>
      <c r="B745" s="64"/>
      <c r="C745" s="64">
        <v>0</v>
      </c>
      <c r="D745" s="144"/>
      <c r="E745" s="66"/>
    </row>
    <row r="746" spans="1:5">
      <c r="A746" s="34" t="s">
        <v>294</v>
      </c>
      <c r="B746" s="64"/>
      <c r="C746" s="64">
        <v>0</v>
      </c>
      <c r="D746" s="144"/>
      <c r="E746" s="66"/>
    </row>
    <row r="747" spans="1:5">
      <c r="A747" s="34" t="s">
        <v>736</v>
      </c>
      <c r="B747" s="64"/>
      <c r="C747" s="64">
        <v>0</v>
      </c>
      <c r="D747" s="144"/>
      <c r="E747" s="66"/>
    </row>
    <row r="748" spans="1:5">
      <c r="A748" s="34" t="s">
        <v>737</v>
      </c>
      <c r="B748" s="64"/>
      <c r="C748" s="64">
        <v>0</v>
      </c>
      <c r="D748" s="144"/>
      <c r="E748" s="66"/>
    </row>
    <row r="749" spans="1:5">
      <c r="A749" s="34" t="s">
        <v>296</v>
      </c>
      <c r="B749" s="64"/>
      <c r="C749" s="64">
        <v>0</v>
      </c>
      <c r="D749" s="144"/>
      <c r="E749" s="66"/>
    </row>
    <row r="750" spans="1:5">
      <c r="A750" s="34" t="s">
        <v>298</v>
      </c>
      <c r="B750" s="64">
        <v>21012</v>
      </c>
      <c r="C750" s="64">
        <v>0</v>
      </c>
      <c r="D750" s="144"/>
      <c r="E750" s="66"/>
    </row>
    <row r="751" spans="1:5">
      <c r="A751" s="34" t="s">
        <v>300</v>
      </c>
      <c r="B751" s="64">
        <v>105</v>
      </c>
      <c r="C751" s="64">
        <v>0</v>
      </c>
      <c r="D751" s="144"/>
      <c r="E751" s="66"/>
    </row>
    <row r="752" spans="1:5">
      <c r="A752" s="34" t="s">
        <v>738</v>
      </c>
      <c r="B752" s="64">
        <v>105</v>
      </c>
      <c r="C752" s="64">
        <v>0</v>
      </c>
      <c r="D752" s="144"/>
      <c r="E752" s="66"/>
    </row>
    <row r="753" spans="1:5">
      <c r="A753" s="34" t="s">
        <v>739</v>
      </c>
      <c r="B753" s="64"/>
      <c r="C753" s="64">
        <v>0</v>
      </c>
      <c r="D753" s="144"/>
      <c r="E753" s="66"/>
    </row>
    <row r="754" spans="1:5">
      <c r="A754" s="34" t="s">
        <v>740</v>
      </c>
      <c r="B754" s="64"/>
      <c r="C754" s="64">
        <v>0</v>
      </c>
      <c r="D754" s="144"/>
      <c r="E754" s="66"/>
    </row>
    <row r="755" spans="1:5">
      <c r="A755" s="34" t="s">
        <v>741</v>
      </c>
      <c r="B755" s="64"/>
      <c r="C755" s="64">
        <v>0</v>
      </c>
      <c r="D755" s="144"/>
      <c r="E755" s="66"/>
    </row>
    <row r="756" spans="1:5">
      <c r="A756" s="34" t="s">
        <v>742</v>
      </c>
      <c r="B756" s="64"/>
      <c r="C756" s="64">
        <v>0</v>
      </c>
      <c r="D756" s="144"/>
      <c r="E756" s="66"/>
    </row>
    <row r="757" spans="1:5">
      <c r="A757" s="34" t="s">
        <v>302</v>
      </c>
      <c r="B757" s="64"/>
      <c r="C757" s="64">
        <v>0</v>
      </c>
      <c r="D757" s="144"/>
      <c r="E757" s="66"/>
    </row>
    <row r="758" spans="1:5">
      <c r="A758" s="34" t="s">
        <v>304</v>
      </c>
      <c r="B758" s="64"/>
      <c r="C758" s="64">
        <v>0</v>
      </c>
      <c r="D758" s="144"/>
      <c r="E758" s="66"/>
    </row>
    <row r="759" spans="1:5">
      <c r="A759" s="34" t="s">
        <v>306</v>
      </c>
      <c r="B759" s="64">
        <v>419</v>
      </c>
      <c r="C759" s="64">
        <v>468</v>
      </c>
      <c r="D759" s="144">
        <f>(C759/B759)*100</f>
        <v>111.694510739857</v>
      </c>
      <c r="E759" s="66"/>
    </row>
    <row r="760" spans="1:5">
      <c r="A760" s="34" t="s">
        <v>125</v>
      </c>
      <c r="B760" s="64">
        <v>405</v>
      </c>
      <c r="C760" s="64">
        <v>468</v>
      </c>
      <c r="D760" s="144"/>
      <c r="E760" s="66"/>
    </row>
    <row r="761" spans="1:5">
      <c r="A761" s="34" t="s">
        <v>127</v>
      </c>
      <c r="B761" s="64">
        <v>14</v>
      </c>
      <c r="C761" s="64">
        <v>0</v>
      </c>
      <c r="D761" s="144"/>
      <c r="E761" s="66"/>
    </row>
    <row r="762" spans="1:5">
      <c r="A762" s="34" t="s">
        <v>129</v>
      </c>
      <c r="B762" s="64"/>
      <c r="C762" s="64">
        <v>0</v>
      </c>
      <c r="D762" s="144"/>
      <c r="E762" s="66"/>
    </row>
    <row r="763" spans="1:5">
      <c r="A763" s="34" t="s">
        <v>743</v>
      </c>
      <c r="B763" s="64"/>
      <c r="C763" s="64">
        <v>0</v>
      </c>
      <c r="D763" s="144"/>
      <c r="E763" s="66"/>
    </row>
    <row r="764" spans="1:5">
      <c r="A764" s="34" t="s">
        <v>744</v>
      </c>
      <c r="B764" s="64"/>
      <c r="C764" s="64">
        <v>0</v>
      </c>
      <c r="D764" s="144"/>
      <c r="E764" s="66"/>
    </row>
    <row r="765" spans="1:5">
      <c r="A765" s="34" t="s">
        <v>745</v>
      </c>
      <c r="B765" s="64"/>
      <c r="C765" s="64">
        <v>0</v>
      </c>
      <c r="D765" s="144"/>
      <c r="E765" s="66"/>
    </row>
    <row r="766" spans="1:5">
      <c r="A766" s="34" t="s">
        <v>216</v>
      </c>
      <c r="B766" s="64"/>
      <c r="C766" s="64">
        <v>0</v>
      </c>
      <c r="D766" s="144"/>
      <c r="E766" s="66"/>
    </row>
    <row r="767" spans="1:5">
      <c r="A767" s="34" t="s">
        <v>746</v>
      </c>
      <c r="B767" s="64"/>
      <c r="C767" s="64">
        <v>0</v>
      </c>
      <c r="D767" s="144"/>
      <c r="E767" s="66"/>
    </row>
    <row r="768" spans="1:5">
      <c r="A768" s="34" t="s">
        <v>143</v>
      </c>
      <c r="B768" s="64"/>
      <c r="C768" s="64">
        <v>0</v>
      </c>
      <c r="D768" s="144"/>
      <c r="E768" s="66"/>
    </row>
    <row r="769" spans="1:5">
      <c r="A769" s="34" t="s">
        <v>747</v>
      </c>
      <c r="B769" s="64"/>
      <c r="C769" s="64">
        <v>0</v>
      </c>
      <c r="D769" s="144"/>
      <c r="E769" s="66"/>
    </row>
    <row r="770" spans="1:5">
      <c r="A770" s="34" t="s">
        <v>307</v>
      </c>
      <c r="B770" s="64"/>
      <c r="C770" s="64">
        <v>0</v>
      </c>
      <c r="D770" s="144"/>
      <c r="E770" s="66"/>
    </row>
    <row r="771" spans="1:5">
      <c r="A771" s="34" t="s">
        <v>96</v>
      </c>
      <c r="B771" s="64">
        <v>50653</v>
      </c>
      <c r="C771" s="64">
        <v>66868</v>
      </c>
      <c r="D771" s="144"/>
      <c r="E771" s="66"/>
    </row>
    <row r="772" spans="1:5">
      <c r="A772" s="34" t="s">
        <v>309</v>
      </c>
      <c r="B772" s="64">
        <v>864</v>
      </c>
      <c r="C772" s="64">
        <v>1889</v>
      </c>
      <c r="D772" s="144"/>
      <c r="E772" s="66"/>
    </row>
    <row r="773" spans="1:5">
      <c r="A773" s="34" t="s">
        <v>125</v>
      </c>
      <c r="B773" s="64">
        <v>374</v>
      </c>
      <c r="C773" s="64">
        <v>397</v>
      </c>
      <c r="D773" s="144">
        <f>(C773/B773)*100</f>
        <v>106.149732620321</v>
      </c>
      <c r="E773" s="66"/>
    </row>
    <row r="774" spans="1:5">
      <c r="A774" s="34" t="s">
        <v>127</v>
      </c>
      <c r="B774" s="64">
        <v>220</v>
      </c>
      <c r="C774" s="64">
        <v>30</v>
      </c>
      <c r="D774" s="144">
        <f>(C774/B774)*100</f>
        <v>13.6363636363636</v>
      </c>
      <c r="E774" s="66"/>
    </row>
    <row r="775" spans="1:5">
      <c r="A775" s="34" t="s">
        <v>129</v>
      </c>
      <c r="B775" s="64"/>
      <c r="C775" s="64">
        <v>0</v>
      </c>
      <c r="D775" s="144"/>
      <c r="E775" s="66"/>
    </row>
    <row r="776" spans="1:5">
      <c r="A776" s="34" t="s">
        <v>748</v>
      </c>
      <c r="B776" s="64"/>
      <c r="C776" s="64">
        <v>23</v>
      </c>
      <c r="D776" s="144"/>
      <c r="E776" s="66"/>
    </row>
    <row r="777" spans="1:5">
      <c r="A777" s="34" t="s">
        <v>749</v>
      </c>
      <c r="B777" s="64"/>
      <c r="C777" s="64">
        <v>0</v>
      </c>
      <c r="D777" s="144"/>
      <c r="E777" s="66"/>
    </row>
    <row r="778" spans="1:5">
      <c r="A778" s="34" t="s">
        <v>750</v>
      </c>
      <c r="B778" s="64"/>
      <c r="C778" s="64">
        <v>0</v>
      </c>
      <c r="D778" s="144"/>
      <c r="E778" s="66"/>
    </row>
    <row r="779" spans="1:5">
      <c r="A779" s="34" t="s">
        <v>751</v>
      </c>
      <c r="B779" s="64"/>
      <c r="C779" s="64">
        <v>0</v>
      </c>
      <c r="D779" s="144"/>
      <c r="E779" s="66"/>
    </row>
    <row r="780" spans="1:5">
      <c r="A780" s="34" t="s">
        <v>752</v>
      </c>
      <c r="B780" s="64"/>
      <c r="C780" s="64">
        <v>0</v>
      </c>
      <c r="D780" s="144"/>
      <c r="E780" s="66"/>
    </row>
    <row r="781" spans="1:5">
      <c r="A781" s="34" t="s">
        <v>753</v>
      </c>
      <c r="B781" s="64"/>
      <c r="C781" s="64">
        <v>0</v>
      </c>
      <c r="D781" s="144"/>
      <c r="E781" s="66"/>
    </row>
    <row r="782" spans="1:5">
      <c r="A782" s="34" t="s">
        <v>754</v>
      </c>
      <c r="B782" s="64">
        <v>270</v>
      </c>
      <c r="C782" s="64">
        <v>1439</v>
      </c>
      <c r="D782" s="144"/>
      <c r="E782" s="66"/>
    </row>
    <row r="783" spans="1:5">
      <c r="A783" s="34" t="s">
        <v>310</v>
      </c>
      <c r="B783" s="64"/>
      <c r="C783" s="64">
        <v>0</v>
      </c>
      <c r="D783" s="144"/>
      <c r="E783" s="66"/>
    </row>
    <row r="784" spans="1:5">
      <c r="A784" s="34" t="s">
        <v>311</v>
      </c>
      <c r="B784" s="64">
        <v>39610</v>
      </c>
      <c r="C784" s="64">
        <v>24672</v>
      </c>
      <c r="D784" s="144">
        <f>(C784/B784)*100</f>
        <v>62.287301186569</v>
      </c>
      <c r="E784" s="66"/>
    </row>
    <row r="785" spans="1:5">
      <c r="A785" s="34" t="s">
        <v>755</v>
      </c>
      <c r="B785" s="64">
        <v>13507</v>
      </c>
      <c r="C785" s="64">
        <v>541</v>
      </c>
      <c r="D785" s="144"/>
      <c r="E785" s="66"/>
    </row>
    <row r="786" spans="1:5">
      <c r="A786" s="34" t="s">
        <v>756</v>
      </c>
      <c r="B786" s="64">
        <v>26103</v>
      </c>
      <c r="C786" s="64">
        <v>24131</v>
      </c>
      <c r="D786" s="144">
        <f>(C786/B786)*100</f>
        <v>92.4453127992951</v>
      </c>
      <c r="E786" s="66"/>
    </row>
    <row r="787" spans="1:5">
      <c r="A787" s="34" t="s">
        <v>312</v>
      </c>
      <c r="B787" s="64">
        <v>519</v>
      </c>
      <c r="C787" s="64">
        <v>3177</v>
      </c>
      <c r="D787" s="144">
        <f>(C787/B787)*100</f>
        <v>612.138728323699</v>
      </c>
      <c r="E787" s="66"/>
    </row>
    <row r="788" spans="1:5">
      <c r="A788" s="34" t="s">
        <v>314</v>
      </c>
      <c r="B788" s="64"/>
      <c r="C788" s="64">
        <v>0</v>
      </c>
      <c r="D788" s="144"/>
      <c r="E788" s="66"/>
    </row>
    <row r="789" spans="1:5">
      <c r="A789" s="34" t="s">
        <v>315</v>
      </c>
      <c r="B789" s="64">
        <v>9660</v>
      </c>
      <c r="C789" s="64">
        <v>37130</v>
      </c>
      <c r="D789" s="144">
        <f>(C789/B789)*100</f>
        <v>384.368530020704</v>
      </c>
      <c r="E789" s="66"/>
    </row>
    <row r="790" spans="1:5">
      <c r="A790" s="34" t="s">
        <v>97</v>
      </c>
      <c r="B790" s="64">
        <v>41845</v>
      </c>
      <c r="C790" s="64">
        <v>36311</v>
      </c>
      <c r="D790" s="144"/>
      <c r="E790" s="66"/>
    </row>
    <row r="791" spans="1:5">
      <c r="A791" s="34" t="s">
        <v>317</v>
      </c>
      <c r="B791" s="64">
        <v>30310</v>
      </c>
      <c r="C791" s="64">
        <v>19398</v>
      </c>
      <c r="D791" s="144">
        <f>(C791/B791)*100</f>
        <v>63.9986803035302</v>
      </c>
      <c r="E791" s="66"/>
    </row>
    <row r="792" spans="1:5">
      <c r="A792" s="34" t="s">
        <v>125</v>
      </c>
      <c r="B792" s="64">
        <v>1309</v>
      </c>
      <c r="C792" s="64">
        <v>607</v>
      </c>
      <c r="D792" s="144">
        <f>(C792/B792)*100</f>
        <v>46.3712757830405</v>
      </c>
      <c r="E792" s="66"/>
    </row>
    <row r="793" spans="1:5">
      <c r="A793" s="34" t="s">
        <v>127</v>
      </c>
      <c r="B793" s="64">
        <v>20</v>
      </c>
      <c r="C793" s="64">
        <v>52</v>
      </c>
      <c r="D793" s="144">
        <f>(C793/B793)*100</f>
        <v>260</v>
      </c>
      <c r="E793" s="66"/>
    </row>
    <row r="794" spans="1:5">
      <c r="A794" s="34" t="s">
        <v>129</v>
      </c>
      <c r="B794" s="64"/>
      <c r="C794" s="64">
        <v>0</v>
      </c>
      <c r="D794" s="144"/>
      <c r="E794" s="66"/>
    </row>
    <row r="795" spans="1:5">
      <c r="A795" s="34" t="s">
        <v>143</v>
      </c>
      <c r="B795" s="64">
        <v>24967</v>
      </c>
      <c r="C795" s="64">
        <v>10455</v>
      </c>
      <c r="D795" s="144">
        <f>(C795/B795)*100</f>
        <v>41.8752753634798</v>
      </c>
      <c r="E795" s="66"/>
    </row>
    <row r="796" spans="1:5">
      <c r="A796" s="34" t="s">
        <v>757</v>
      </c>
      <c r="B796" s="64"/>
      <c r="C796" s="64">
        <v>0</v>
      </c>
      <c r="D796" s="144"/>
      <c r="E796" s="66"/>
    </row>
    <row r="797" spans="1:5">
      <c r="A797" s="34" t="s">
        <v>758</v>
      </c>
      <c r="B797" s="64">
        <v>336</v>
      </c>
      <c r="C797" s="64">
        <v>417</v>
      </c>
      <c r="D797" s="144">
        <f>(C797/B797)*100</f>
        <v>124.107142857143</v>
      </c>
      <c r="E797" s="66"/>
    </row>
    <row r="798" spans="1:5">
      <c r="A798" s="34" t="s">
        <v>759</v>
      </c>
      <c r="B798" s="64">
        <v>71</v>
      </c>
      <c r="C798" s="64">
        <v>136</v>
      </c>
      <c r="D798" s="144"/>
      <c r="E798" s="66"/>
    </row>
    <row r="799" spans="1:5">
      <c r="A799" s="34" t="s">
        <v>760</v>
      </c>
      <c r="B799" s="64"/>
      <c r="C799" s="64">
        <v>0</v>
      </c>
      <c r="D799" s="144"/>
      <c r="E799" s="66"/>
    </row>
    <row r="800" spans="1:5">
      <c r="A800" s="34" t="s">
        <v>761</v>
      </c>
      <c r="B800" s="64"/>
      <c r="C800" s="64">
        <v>20</v>
      </c>
      <c r="D800" s="144"/>
      <c r="E800" s="66"/>
    </row>
    <row r="801" spans="1:5">
      <c r="A801" s="34" t="s">
        <v>762</v>
      </c>
      <c r="B801" s="64"/>
      <c r="C801" s="64">
        <v>0</v>
      </c>
      <c r="D801" s="144"/>
      <c r="E801" s="66"/>
    </row>
    <row r="802" spans="1:5">
      <c r="A802" s="34" t="s">
        <v>763</v>
      </c>
      <c r="B802" s="64">
        <v>34</v>
      </c>
      <c r="C802" s="64">
        <v>47</v>
      </c>
      <c r="D802" s="144"/>
      <c r="E802" s="66"/>
    </row>
    <row r="803" spans="1:5">
      <c r="A803" s="34" t="s">
        <v>764</v>
      </c>
      <c r="B803" s="64"/>
      <c r="C803" s="64">
        <v>0</v>
      </c>
      <c r="D803" s="144"/>
      <c r="E803" s="66"/>
    </row>
    <row r="804" spans="1:5">
      <c r="A804" s="34" t="s">
        <v>765</v>
      </c>
      <c r="B804" s="64">
        <v>207</v>
      </c>
      <c r="C804" s="64">
        <v>53</v>
      </c>
      <c r="D804" s="144">
        <f>(C804/B804)*100</f>
        <v>25.6038647342995</v>
      </c>
      <c r="E804" s="66"/>
    </row>
    <row r="805" spans="1:5">
      <c r="A805" s="34" t="s">
        <v>766</v>
      </c>
      <c r="B805" s="64"/>
      <c r="C805" s="64">
        <v>0</v>
      </c>
      <c r="D805" s="144"/>
      <c r="E805" s="66"/>
    </row>
    <row r="806" spans="1:5">
      <c r="A806" s="34" t="s">
        <v>767</v>
      </c>
      <c r="B806" s="64">
        <v>792</v>
      </c>
      <c r="C806" s="64">
        <v>0</v>
      </c>
      <c r="D806" s="144"/>
      <c r="E806" s="66"/>
    </row>
    <row r="807" spans="1:5">
      <c r="A807" s="34" t="s">
        <v>768</v>
      </c>
      <c r="B807" s="64">
        <v>1431</v>
      </c>
      <c r="C807" s="64">
        <v>1080</v>
      </c>
      <c r="D807" s="144"/>
      <c r="E807" s="66"/>
    </row>
    <row r="808" spans="1:5">
      <c r="A808" s="34" t="s">
        <v>769</v>
      </c>
      <c r="B808" s="64">
        <v>63</v>
      </c>
      <c r="C808" s="64">
        <v>75</v>
      </c>
      <c r="D808" s="144">
        <f>(C808/B808)*100</f>
        <v>119.047619047619</v>
      </c>
      <c r="E808" s="66"/>
    </row>
    <row r="809" spans="1:5">
      <c r="A809" s="34" t="s">
        <v>770</v>
      </c>
      <c r="B809" s="64">
        <v>100</v>
      </c>
      <c r="C809" s="64">
        <v>179</v>
      </c>
      <c r="D809" s="144">
        <f>(C809/B809)*100</f>
        <v>179</v>
      </c>
      <c r="E809" s="66"/>
    </row>
    <row r="810" spans="1:5">
      <c r="A810" s="34" t="s">
        <v>771</v>
      </c>
      <c r="B810" s="64">
        <v>345</v>
      </c>
      <c r="C810" s="64">
        <v>1134</v>
      </c>
      <c r="D810" s="144">
        <f>(C810/B810)*100</f>
        <v>328.695652173913</v>
      </c>
      <c r="E810" s="66"/>
    </row>
    <row r="811" spans="1:5">
      <c r="A811" s="34" t="s">
        <v>772</v>
      </c>
      <c r="B811" s="64">
        <v>5</v>
      </c>
      <c r="C811" s="64">
        <v>10</v>
      </c>
      <c r="D811" s="144">
        <f>(C811/B811)*100</f>
        <v>200</v>
      </c>
      <c r="E811" s="66"/>
    </row>
    <row r="812" spans="1:5">
      <c r="A812" s="34" t="s">
        <v>773</v>
      </c>
      <c r="B812" s="64">
        <v>35</v>
      </c>
      <c r="C812" s="64">
        <v>0</v>
      </c>
      <c r="D812" s="144">
        <f>(C812/B812)*100</f>
        <v>0</v>
      </c>
      <c r="E812" s="66"/>
    </row>
    <row r="813" spans="1:5">
      <c r="A813" s="34" t="s">
        <v>774</v>
      </c>
      <c r="B813" s="64"/>
      <c r="C813" s="64">
        <v>0</v>
      </c>
      <c r="D813" s="144"/>
      <c r="E813" s="66"/>
    </row>
    <row r="814" spans="1:5">
      <c r="A814" s="34" t="s">
        <v>775</v>
      </c>
      <c r="B814" s="64"/>
      <c r="C814" s="64">
        <v>0</v>
      </c>
      <c r="D814" s="144"/>
      <c r="E814" s="66"/>
    </row>
    <row r="815" spans="1:5">
      <c r="A815" s="34" t="s">
        <v>776</v>
      </c>
      <c r="B815" s="64">
        <v>72</v>
      </c>
      <c r="C815" s="64">
        <v>3472</v>
      </c>
      <c r="D815" s="144"/>
      <c r="E815" s="66"/>
    </row>
    <row r="816" spans="1:5">
      <c r="A816" s="34" t="s">
        <v>777</v>
      </c>
      <c r="B816" s="64">
        <v>523</v>
      </c>
      <c r="C816" s="64">
        <v>1661</v>
      </c>
      <c r="D816" s="144"/>
      <c r="E816" s="66"/>
    </row>
    <row r="817" spans="1:5">
      <c r="A817" s="34" t="s">
        <v>318</v>
      </c>
      <c r="B817" s="64">
        <v>3407</v>
      </c>
      <c r="C817" s="64">
        <v>2114</v>
      </c>
      <c r="D817" s="144">
        <f>(C817/B817)*100</f>
        <v>62.0487232169064</v>
      </c>
      <c r="E817" s="66"/>
    </row>
    <row r="818" spans="1:5">
      <c r="A818" s="34" t="s">
        <v>125</v>
      </c>
      <c r="B818" s="64">
        <v>259</v>
      </c>
      <c r="C818" s="64">
        <v>327</v>
      </c>
      <c r="D818" s="144">
        <f>(C818/B818)*100</f>
        <v>126.254826254826</v>
      </c>
      <c r="E818" s="66"/>
    </row>
    <row r="819" spans="1:5">
      <c r="A819" s="34" t="s">
        <v>127</v>
      </c>
      <c r="B819" s="64">
        <v>55</v>
      </c>
      <c r="C819" s="64">
        <v>28</v>
      </c>
      <c r="D819" s="144">
        <f>(C819/B819)*100</f>
        <v>50.9090909090909</v>
      </c>
      <c r="E819" s="66"/>
    </row>
    <row r="820" spans="1:5">
      <c r="A820" s="34" t="s">
        <v>129</v>
      </c>
      <c r="B820" s="64"/>
      <c r="C820" s="64">
        <v>0</v>
      </c>
      <c r="D820" s="144"/>
      <c r="E820" s="66"/>
    </row>
    <row r="821" spans="1:5">
      <c r="A821" s="34" t="s">
        <v>778</v>
      </c>
      <c r="B821" s="64">
        <v>146</v>
      </c>
      <c r="C821" s="64">
        <v>85</v>
      </c>
      <c r="D821" s="144">
        <f>(C821/B821)*100</f>
        <v>58.2191780821918</v>
      </c>
      <c r="E821" s="66"/>
    </row>
    <row r="822" spans="1:5">
      <c r="A822" s="34" t="s">
        <v>779</v>
      </c>
      <c r="B822" s="64">
        <v>1570</v>
      </c>
      <c r="C822" s="64">
        <v>192</v>
      </c>
      <c r="D822" s="144"/>
      <c r="E822" s="66"/>
    </row>
    <row r="823" spans="1:5">
      <c r="A823" s="34" t="s">
        <v>780</v>
      </c>
      <c r="B823" s="64"/>
      <c r="C823" s="64">
        <v>0</v>
      </c>
      <c r="D823" s="144"/>
      <c r="E823" s="66"/>
    </row>
    <row r="824" spans="1:5">
      <c r="A824" s="34" t="s">
        <v>781</v>
      </c>
      <c r="B824" s="64">
        <v>1347</v>
      </c>
      <c r="C824" s="64">
        <v>746</v>
      </c>
      <c r="D824" s="144">
        <f>(C824/B824)*100</f>
        <v>55.3823311061618</v>
      </c>
      <c r="E824" s="66"/>
    </row>
    <row r="825" spans="1:5">
      <c r="A825" s="34" t="s">
        <v>782</v>
      </c>
      <c r="B825" s="64">
        <v>29</v>
      </c>
      <c r="C825" s="64">
        <v>52</v>
      </c>
      <c r="D825" s="144"/>
      <c r="E825" s="66"/>
    </row>
    <row r="826" spans="1:5">
      <c r="A826" s="34" t="s">
        <v>783</v>
      </c>
      <c r="B826" s="64"/>
      <c r="C826" s="64">
        <v>0</v>
      </c>
      <c r="D826" s="144"/>
      <c r="E826" s="66"/>
    </row>
    <row r="827" spans="1:5">
      <c r="A827" s="34" t="s">
        <v>784</v>
      </c>
      <c r="B827" s="64"/>
      <c r="C827" s="64">
        <v>0</v>
      </c>
      <c r="D827" s="144"/>
      <c r="E827" s="66"/>
    </row>
    <row r="828" spans="1:5">
      <c r="A828" s="34" t="s">
        <v>785</v>
      </c>
      <c r="B828" s="64"/>
      <c r="C828" s="64">
        <v>0</v>
      </c>
      <c r="D828" s="144"/>
      <c r="E828" s="66"/>
    </row>
    <row r="829" spans="1:5">
      <c r="A829" s="34" t="s">
        <v>786</v>
      </c>
      <c r="B829" s="64"/>
      <c r="C829" s="64">
        <v>0</v>
      </c>
      <c r="D829" s="144"/>
      <c r="E829" s="66"/>
    </row>
    <row r="830" spans="1:5">
      <c r="A830" s="34" t="s">
        <v>787</v>
      </c>
      <c r="B830" s="64"/>
      <c r="C830" s="64">
        <v>0</v>
      </c>
      <c r="D830" s="144"/>
      <c r="E830" s="66"/>
    </row>
    <row r="831" spans="1:5">
      <c r="A831" s="34" t="s">
        <v>788</v>
      </c>
      <c r="B831" s="64"/>
      <c r="C831" s="64">
        <v>0</v>
      </c>
      <c r="D831" s="144"/>
      <c r="E831" s="66"/>
    </row>
    <row r="832" spans="1:5">
      <c r="A832" s="34" t="s">
        <v>789</v>
      </c>
      <c r="B832" s="64"/>
      <c r="C832" s="64">
        <v>0</v>
      </c>
      <c r="D832" s="144"/>
      <c r="E832" s="66"/>
    </row>
    <row r="833" spans="1:5">
      <c r="A833" s="34" t="s">
        <v>790</v>
      </c>
      <c r="B833" s="64"/>
      <c r="C833" s="64">
        <v>0</v>
      </c>
      <c r="D833" s="144"/>
      <c r="E833" s="66"/>
    </row>
    <row r="834" spans="1:5">
      <c r="A834" s="34" t="s">
        <v>791</v>
      </c>
      <c r="B834" s="64"/>
      <c r="C834" s="64">
        <v>0</v>
      </c>
      <c r="D834" s="144"/>
      <c r="E834" s="66"/>
    </row>
    <row r="835" spans="1:5">
      <c r="A835" s="34" t="s">
        <v>792</v>
      </c>
      <c r="B835" s="64"/>
      <c r="C835" s="64">
        <v>0</v>
      </c>
      <c r="D835" s="144"/>
      <c r="E835" s="66"/>
    </row>
    <row r="836" spans="1:5">
      <c r="A836" s="34" t="s">
        <v>793</v>
      </c>
      <c r="B836" s="64"/>
      <c r="C836" s="64">
        <v>0</v>
      </c>
      <c r="D836" s="144"/>
      <c r="E836" s="66"/>
    </row>
    <row r="837" spans="1:5">
      <c r="A837" s="34" t="s">
        <v>763</v>
      </c>
      <c r="B837" s="64"/>
      <c r="C837" s="64">
        <v>0</v>
      </c>
      <c r="D837" s="144"/>
      <c r="E837" s="66"/>
    </row>
    <row r="838" spans="1:5">
      <c r="A838" s="34" t="s">
        <v>794</v>
      </c>
      <c r="B838" s="64">
        <v>1</v>
      </c>
      <c r="C838" s="64">
        <v>684</v>
      </c>
      <c r="D838" s="144"/>
      <c r="E838" s="66"/>
    </row>
    <row r="839" spans="1:5">
      <c r="A839" s="34" t="s">
        <v>319</v>
      </c>
      <c r="B839" s="64">
        <v>1199</v>
      </c>
      <c r="C839" s="64">
        <v>5604</v>
      </c>
      <c r="D839" s="144"/>
      <c r="E839" s="66"/>
    </row>
    <row r="840" spans="1:5">
      <c r="A840" s="34" t="s">
        <v>125</v>
      </c>
      <c r="B840" s="64">
        <v>280</v>
      </c>
      <c r="C840" s="64">
        <v>470</v>
      </c>
      <c r="D840" s="144"/>
      <c r="E840" s="66"/>
    </row>
    <row r="841" spans="1:5">
      <c r="A841" s="34" t="s">
        <v>127</v>
      </c>
      <c r="B841" s="64">
        <v>322</v>
      </c>
      <c r="C841" s="64">
        <v>715</v>
      </c>
      <c r="D841" s="144"/>
      <c r="E841" s="66"/>
    </row>
    <row r="842" spans="1:5">
      <c r="A842" s="34" t="s">
        <v>129</v>
      </c>
      <c r="B842" s="64"/>
      <c r="C842" s="64">
        <v>0</v>
      </c>
      <c r="D842" s="144"/>
      <c r="E842" s="66"/>
    </row>
    <row r="843" spans="1:5">
      <c r="A843" s="34" t="s">
        <v>795</v>
      </c>
      <c r="B843" s="64"/>
      <c r="C843" s="64">
        <v>3</v>
      </c>
      <c r="D843" s="144"/>
      <c r="E843" s="66"/>
    </row>
    <row r="844" spans="1:5">
      <c r="A844" s="34" t="s">
        <v>796</v>
      </c>
      <c r="B844" s="64"/>
      <c r="C844" s="64">
        <v>92</v>
      </c>
      <c r="D844" s="144"/>
      <c r="E844" s="66"/>
    </row>
    <row r="845" spans="1:5">
      <c r="A845" s="34" t="s">
        <v>797</v>
      </c>
      <c r="B845" s="64">
        <v>47</v>
      </c>
      <c r="C845" s="64">
        <v>426</v>
      </c>
      <c r="D845" s="144">
        <f>(C845/B845)*100</f>
        <v>906.382978723404</v>
      </c>
      <c r="E845" s="66"/>
    </row>
    <row r="846" spans="1:5">
      <c r="A846" s="34" t="s">
        <v>798</v>
      </c>
      <c r="B846" s="64"/>
      <c r="C846" s="64">
        <v>0</v>
      </c>
      <c r="D846" s="144"/>
      <c r="E846" s="66"/>
    </row>
    <row r="847" spans="1:5">
      <c r="A847" s="34" t="s">
        <v>799</v>
      </c>
      <c r="B847" s="64"/>
      <c r="C847" s="64">
        <v>0</v>
      </c>
      <c r="D847" s="144"/>
      <c r="E847" s="66"/>
    </row>
    <row r="848" spans="1:5">
      <c r="A848" s="34" t="s">
        <v>800</v>
      </c>
      <c r="B848" s="64"/>
      <c r="C848" s="64">
        <v>0</v>
      </c>
      <c r="D848" s="144"/>
      <c r="E848" s="66"/>
    </row>
    <row r="849" spans="1:5">
      <c r="A849" s="34" t="s">
        <v>801</v>
      </c>
      <c r="B849" s="64"/>
      <c r="C849" s="64">
        <v>0</v>
      </c>
      <c r="D849" s="144"/>
      <c r="E849" s="66"/>
    </row>
    <row r="850" spans="1:5">
      <c r="A850" s="34" t="s">
        <v>802</v>
      </c>
      <c r="B850" s="64">
        <v>172</v>
      </c>
      <c r="C850" s="64">
        <v>13</v>
      </c>
      <c r="D850" s="144">
        <f>(C850/B850)*100</f>
        <v>7.55813953488372</v>
      </c>
      <c r="E850" s="66"/>
    </row>
    <row r="851" spans="1:5">
      <c r="A851" s="34" t="s">
        <v>803</v>
      </c>
      <c r="B851" s="64"/>
      <c r="C851" s="64">
        <v>0</v>
      </c>
      <c r="D851" s="144"/>
      <c r="E851" s="66"/>
    </row>
    <row r="852" spans="1:5">
      <c r="A852" s="34" t="s">
        <v>804</v>
      </c>
      <c r="B852" s="64"/>
      <c r="C852" s="64">
        <v>0</v>
      </c>
      <c r="D852" s="144"/>
      <c r="E852" s="66"/>
    </row>
    <row r="853" spans="1:5">
      <c r="A853" s="34" t="s">
        <v>805</v>
      </c>
      <c r="B853" s="64">
        <v>4</v>
      </c>
      <c r="C853" s="64">
        <v>126</v>
      </c>
      <c r="D853" s="144"/>
      <c r="E853" s="66"/>
    </row>
    <row r="854" spans="1:5">
      <c r="A854" s="34" t="s">
        <v>806</v>
      </c>
      <c r="B854" s="64">
        <v>8</v>
      </c>
      <c r="C854" s="64">
        <v>0</v>
      </c>
      <c r="D854" s="144"/>
      <c r="E854" s="66"/>
    </row>
    <row r="855" spans="1:5">
      <c r="A855" s="34" t="s">
        <v>807</v>
      </c>
      <c r="B855" s="64"/>
      <c r="C855" s="64">
        <v>0</v>
      </c>
      <c r="D855" s="144"/>
      <c r="E855" s="66"/>
    </row>
    <row r="856" spans="1:5">
      <c r="A856" s="34" t="s">
        <v>808</v>
      </c>
      <c r="B856" s="64"/>
      <c r="C856" s="64">
        <v>0</v>
      </c>
      <c r="D856" s="144"/>
      <c r="E856" s="66"/>
    </row>
    <row r="857" spans="1:5">
      <c r="A857" s="34" t="s">
        <v>809</v>
      </c>
      <c r="B857" s="64"/>
      <c r="C857" s="64">
        <v>0</v>
      </c>
      <c r="D857" s="144"/>
      <c r="E857" s="66"/>
    </row>
    <row r="858" spans="1:5">
      <c r="A858" s="34" t="s">
        <v>810</v>
      </c>
      <c r="B858" s="64"/>
      <c r="C858" s="64">
        <v>0</v>
      </c>
      <c r="D858" s="144"/>
      <c r="E858" s="66"/>
    </row>
    <row r="859" spans="1:5">
      <c r="A859" s="34" t="s">
        <v>811</v>
      </c>
      <c r="B859" s="64">
        <v>106</v>
      </c>
      <c r="C859" s="64">
        <v>9</v>
      </c>
      <c r="D859" s="144">
        <f>(C859/B859)*100</f>
        <v>8.49056603773585</v>
      </c>
      <c r="E859" s="66"/>
    </row>
    <row r="860" spans="1:5">
      <c r="A860" s="34" t="s">
        <v>812</v>
      </c>
      <c r="B860" s="64"/>
      <c r="C860" s="64">
        <v>0</v>
      </c>
      <c r="D860" s="144"/>
      <c r="E860" s="66"/>
    </row>
    <row r="861" spans="1:5">
      <c r="A861" s="34" t="s">
        <v>789</v>
      </c>
      <c r="B861" s="64"/>
      <c r="C861" s="64">
        <v>0</v>
      </c>
      <c r="D861" s="144"/>
      <c r="E861" s="66"/>
    </row>
    <row r="862" spans="1:5">
      <c r="A862" s="34" t="s">
        <v>813</v>
      </c>
      <c r="B862" s="64"/>
      <c r="C862" s="64">
        <v>8</v>
      </c>
      <c r="D862" s="144"/>
      <c r="E862" s="66"/>
    </row>
    <row r="863" spans="1:5">
      <c r="A863" s="34" t="s">
        <v>814</v>
      </c>
      <c r="B863" s="64"/>
      <c r="C863" s="64">
        <v>2727</v>
      </c>
      <c r="D863" s="144"/>
      <c r="E863" s="66"/>
    </row>
    <row r="864" spans="1:5">
      <c r="A864" s="34" t="s">
        <v>815</v>
      </c>
      <c r="B864" s="64"/>
      <c r="C864" s="64">
        <v>0</v>
      </c>
      <c r="D864" s="144"/>
      <c r="E864" s="66"/>
    </row>
    <row r="865" spans="1:5">
      <c r="A865" s="34" t="s">
        <v>816</v>
      </c>
      <c r="B865" s="64"/>
      <c r="C865" s="64">
        <v>0</v>
      </c>
      <c r="D865" s="144"/>
      <c r="E865" s="66"/>
    </row>
    <row r="866" spans="1:5">
      <c r="A866" s="34" t="s">
        <v>817</v>
      </c>
      <c r="B866" s="64">
        <v>260</v>
      </c>
      <c r="C866" s="64">
        <v>1015</v>
      </c>
      <c r="D866" s="144"/>
      <c r="E866" s="66"/>
    </row>
    <row r="867" spans="1:5">
      <c r="A867" s="34" t="s">
        <v>818</v>
      </c>
      <c r="B867" s="64">
        <v>2625</v>
      </c>
      <c r="C867" s="64">
        <v>3052</v>
      </c>
      <c r="D867" s="144">
        <f>(C867/B867)*100</f>
        <v>116.266666666667</v>
      </c>
      <c r="E867" s="66"/>
    </row>
    <row r="868" spans="1:5">
      <c r="A868" s="34" t="s">
        <v>125</v>
      </c>
      <c r="B868" s="64"/>
      <c r="C868" s="64">
        <v>117</v>
      </c>
      <c r="D868" s="144"/>
      <c r="E868" s="66"/>
    </row>
    <row r="869" spans="1:5">
      <c r="A869" s="34" t="s">
        <v>127</v>
      </c>
      <c r="B869" s="64"/>
      <c r="C869" s="64">
        <v>0</v>
      </c>
      <c r="D869" s="144"/>
      <c r="E869" s="66"/>
    </row>
    <row r="870" spans="1:5">
      <c r="A870" s="34" t="s">
        <v>129</v>
      </c>
      <c r="B870" s="64"/>
      <c r="C870" s="64">
        <v>0</v>
      </c>
      <c r="D870" s="144"/>
      <c r="E870" s="66"/>
    </row>
    <row r="871" spans="1:5">
      <c r="A871" s="34" t="s">
        <v>819</v>
      </c>
      <c r="B871" s="64"/>
      <c r="C871" s="64">
        <v>0</v>
      </c>
      <c r="D871" s="144"/>
      <c r="E871" s="66"/>
    </row>
    <row r="872" spans="1:5">
      <c r="A872" s="34" t="s">
        <v>820</v>
      </c>
      <c r="B872" s="64"/>
      <c r="C872" s="64">
        <v>568</v>
      </c>
      <c r="D872" s="144"/>
      <c r="E872" s="66"/>
    </row>
    <row r="873" spans="1:5">
      <c r="A873" s="34" t="s">
        <v>821</v>
      </c>
      <c r="B873" s="64">
        <v>208</v>
      </c>
      <c r="C873" s="64">
        <v>25</v>
      </c>
      <c r="D873" s="144">
        <f>(C873/B873)*100</f>
        <v>12.0192307692308</v>
      </c>
      <c r="E873" s="66"/>
    </row>
    <row r="874" spans="1:5">
      <c r="A874" s="34" t="s">
        <v>822</v>
      </c>
      <c r="B874" s="64">
        <v>10</v>
      </c>
      <c r="C874" s="64">
        <v>340</v>
      </c>
      <c r="D874" s="144">
        <f>(C874/B874)*100</f>
        <v>3400</v>
      </c>
      <c r="E874" s="66"/>
    </row>
    <row r="875" spans="1:5">
      <c r="A875" s="34" t="s">
        <v>823</v>
      </c>
      <c r="B875" s="64"/>
      <c r="C875" s="64">
        <v>0</v>
      </c>
      <c r="D875" s="144"/>
      <c r="E875" s="66"/>
    </row>
    <row r="876" spans="1:5">
      <c r="A876" s="34" t="s">
        <v>824</v>
      </c>
      <c r="B876" s="64">
        <v>72</v>
      </c>
      <c r="C876" s="64">
        <v>123</v>
      </c>
      <c r="D876" s="144">
        <f>(C876/B876)*100</f>
        <v>170.833333333333</v>
      </c>
      <c r="E876" s="66"/>
    </row>
    <row r="877" spans="1:5">
      <c r="A877" s="34" t="s">
        <v>825</v>
      </c>
      <c r="B877" s="64">
        <v>2335</v>
      </c>
      <c r="C877" s="64">
        <v>1879</v>
      </c>
      <c r="D877" s="144"/>
      <c r="E877" s="66"/>
    </row>
    <row r="878" spans="1:5">
      <c r="A878" s="34" t="s">
        <v>322</v>
      </c>
      <c r="B878" s="64">
        <v>3498</v>
      </c>
      <c r="C878" s="64">
        <v>5266</v>
      </c>
      <c r="D878" s="144">
        <f>(C878/B878)*100</f>
        <v>150.5431675243</v>
      </c>
      <c r="E878" s="66"/>
    </row>
    <row r="879" spans="1:5">
      <c r="A879" s="34" t="s">
        <v>826</v>
      </c>
      <c r="B879" s="64">
        <v>599</v>
      </c>
      <c r="C879" s="64">
        <v>2996</v>
      </c>
      <c r="D879" s="144">
        <f>(C879/B879)*100</f>
        <v>500.16694490818</v>
      </c>
      <c r="E879" s="66"/>
    </row>
    <row r="880" spans="1:5">
      <c r="A880" s="34" t="s">
        <v>827</v>
      </c>
      <c r="B880" s="64"/>
      <c r="C880" s="64">
        <v>0</v>
      </c>
      <c r="D880" s="144"/>
      <c r="E880" s="66"/>
    </row>
    <row r="881" spans="1:5">
      <c r="A881" s="34" t="s">
        <v>828</v>
      </c>
      <c r="B881" s="64">
        <v>2774</v>
      </c>
      <c r="C881" s="64">
        <v>1991</v>
      </c>
      <c r="D881" s="144">
        <f>(C881/B881)*100</f>
        <v>71.773612112473</v>
      </c>
      <c r="E881" s="66"/>
    </row>
    <row r="882" spans="1:5">
      <c r="A882" s="34" t="s">
        <v>829</v>
      </c>
      <c r="B882" s="64"/>
      <c r="C882" s="64">
        <v>80</v>
      </c>
      <c r="D882" s="144"/>
      <c r="E882" s="66"/>
    </row>
    <row r="883" spans="1:5">
      <c r="A883" s="34" t="s">
        <v>830</v>
      </c>
      <c r="B883" s="64"/>
      <c r="C883" s="64">
        <v>0</v>
      </c>
      <c r="D883" s="144"/>
      <c r="E883" s="66"/>
    </row>
    <row r="884" spans="1:5">
      <c r="A884" s="34" t="s">
        <v>831</v>
      </c>
      <c r="B884" s="64">
        <v>125</v>
      </c>
      <c r="C884" s="64">
        <v>199</v>
      </c>
      <c r="D884" s="144">
        <f>(C884/B884)*100</f>
        <v>159.2</v>
      </c>
      <c r="E884" s="66"/>
    </row>
    <row r="885" spans="1:5">
      <c r="A885" s="34" t="s">
        <v>324</v>
      </c>
      <c r="B885" s="64">
        <v>806</v>
      </c>
      <c r="C885" s="64">
        <v>877</v>
      </c>
      <c r="D885" s="144"/>
      <c r="E885" s="66"/>
    </row>
    <row r="886" spans="1:5">
      <c r="A886" s="34" t="s">
        <v>832</v>
      </c>
      <c r="B886" s="64"/>
      <c r="C886" s="64">
        <v>0</v>
      </c>
      <c r="D886" s="144"/>
      <c r="E886" s="66"/>
    </row>
    <row r="887" spans="1:5">
      <c r="A887" s="34" t="s">
        <v>833</v>
      </c>
      <c r="B887" s="64">
        <v>806</v>
      </c>
      <c r="C887" s="64">
        <v>677</v>
      </c>
      <c r="D887" s="144">
        <f>(C887/B887)*100</f>
        <v>83.9950372208437</v>
      </c>
      <c r="E887" s="66"/>
    </row>
    <row r="888" spans="1:5">
      <c r="A888" s="34" t="s">
        <v>834</v>
      </c>
      <c r="B888" s="64"/>
      <c r="C888" s="64">
        <v>0</v>
      </c>
      <c r="D888" s="144"/>
      <c r="E888" s="66"/>
    </row>
    <row r="889" spans="1:5">
      <c r="A889" s="34" t="s">
        <v>835</v>
      </c>
      <c r="B889" s="64"/>
      <c r="C889" s="64">
        <v>0</v>
      </c>
      <c r="D889" s="144"/>
      <c r="E889" s="66"/>
    </row>
    <row r="890" spans="1:5">
      <c r="A890" s="34" t="s">
        <v>836</v>
      </c>
      <c r="B890" s="64"/>
      <c r="C890" s="64">
        <v>200</v>
      </c>
      <c r="D890" s="144"/>
      <c r="E890" s="66"/>
    </row>
    <row r="891" spans="1:5">
      <c r="A891" s="34" t="s">
        <v>325</v>
      </c>
      <c r="B891" s="64"/>
      <c r="C891" s="64">
        <v>0</v>
      </c>
      <c r="D891" s="144"/>
      <c r="E891" s="66"/>
    </row>
    <row r="892" spans="1:5">
      <c r="A892" s="34" t="s">
        <v>837</v>
      </c>
      <c r="B892" s="64"/>
      <c r="C892" s="64">
        <v>0</v>
      </c>
      <c r="D892" s="144"/>
      <c r="E892" s="66"/>
    </row>
    <row r="893" spans="1:5">
      <c r="A893" s="34" t="s">
        <v>838</v>
      </c>
      <c r="B893" s="64"/>
      <c r="C893" s="64">
        <v>0</v>
      </c>
      <c r="D893" s="144"/>
      <c r="E893" s="66"/>
    </row>
    <row r="894" spans="1:5">
      <c r="A894" s="34" t="s">
        <v>327</v>
      </c>
      <c r="B894" s="64"/>
      <c r="C894" s="64">
        <v>0</v>
      </c>
      <c r="D894" s="144"/>
      <c r="E894" s="66"/>
    </row>
    <row r="895" spans="1:5">
      <c r="A895" s="34" t="s">
        <v>839</v>
      </c>
      <c r="B895" s="64"/>
      <c r="C895" s="64">
        <v>0</v>
      </c>
      <c r="D895" s="144"/>
      <c r="E895" s="66"/>
    </row>
    <row r="896" spans="1:5">
      <c r="A896" s="34" t="s">
        <v>840</v>
      </c>
      <c r="B896" s="64"/>
      <c r="C896" s="64">
        <v>0</v>
      </c>
      <c r="D896" s="144"/>
      <c r="E896" s="66"/>
    </row>
    <row r="897" spans="1:5">
      <c r="A897" s="34" t="s">
        <v>98</v>
      </c>
      <c r="B897" s="64">
        <v>7654</v>
      </c>
      <c r="C897" s="64">
        <v>6486</v>
      </c>
      <c r="D897" s="144"/>
      <c r="E897" s="66"/>
    </row>
    <row r="898" spans="1:5">
      <c r="A898" s="34" t="s">
        <v>328</v>
      </c>
      <c r="B898" s="64">
        <v>7745</v>
      </c>
      <c r="C898" s="64">
        <v>6396</v>
      </c>
      <c r="D898" s="144"/>
      <c r="E898" s="66"/>
    </row>
    <row r="899" spans="1:5">
      <c r="A899" s="34" t="s">
        <v>125</v>
      </c>
      <c r="B899" s="64">
        <v>91</v>
      </c>
      <c r="C899" s="64">
        <v>88</v>
      </c>
      <c r="D899" s="144"/>
      <c r="E899" s="66"/>
    </row>
    <row r="900" spans="1:5">
      <c r="A900" s="34" t="s">
        <v>127</v>
      </c>
      <c r="B900" s="64">
        <v>539</v>
      </c>
      <c r="C900" s="64">
        <v>412</v>
      </c>
      <c r="D900" s="144">
        <f>(C900/B900)*100</f>
        <v>76.4378478664193</v>
      </c>
      <c r="E900" s="66"/>
    </row>
    <row r="901" spans="1:5">
      <c r="A901" s="34" t="s">
        <v>129</v>
      </c>
      <c r="B901" s="64"/>
      <c r="C901" s="64">
        <v>0</v>
      </c>
      <c r="D901" s="144"/>
      <c r="E901" s="66"/>
    </row>
    <row r="902" spans="1:5">
      <c r="A902" s="34" t="s">
        <v>841</v>
      </c>
      <c r="B902" s="64">
        <v>5116</v>
      </c>
      <c r="C902" s="64">
        <v>3948</v>
      </c>
      <c r="D902" s="144">
        <f>(C902/B902)*100</f>
        <v>77.1696637998436</v>
      </c>
      <c r="E902" s="66"/>
    </row>
    <row r="903" spans="1:5">
      <c r="A903" s="34" t="s">
        <v>842</v>
      </c>
      <c r="B903" s="64">
        <v>172</v>
      </c>
      <c r="C903" s="64">
        <v>3</v>
      </c>
      <c r="D903" s="144">
        <f>(C903/B903)*100</f>
        <v>1.74418604651163</v>
      </c>
      <c r="E903" s="66"/>
    </row>
    <row r="904" spans="1:5">
      <c r="A904" s="34" t="s">
        <v>843</v>
      </c>
      <c r="B904" s="64"/>
      <c r="C904" s="64">
        <v>0</v>
      </c>
      <c r="D904" s="144"/>
      <c r="E904" s="66"/>
    </row>
    <row r="905" spans="1:5">
      <c r="A905" s="34" t="s">
        <v>844</v>
      </c>
      <c r="B905" s="64">
        <v>14</v>
      </c>
      <c r="C905" s="64">
        <v>0</v>
      </c>
      <c r="D905" s="144">
        <f>(C905/B905)*100</f>
        <v>0</v>
      </c>
      <c r="E905" s="66"/>
    </row>
    <row r="906" spans="1:5">
      <c r="A906" s="34" t="s">
        <v>845</v>
      </c>
      <c r="B906" s="64"/>
      <c r="C906" s="64">
        <v>0</v>
      </c>
      <c r="D906" s="144"/>
      <c r="E906" s="66"/>
    </row>
    <row r="907" spans="1:5">
      <c r="A907" s="34" t="s">
        <v>846</v>
      </c>
      <c r="B907" s="64">
        <v>225</v>
      </c>
      <c r="C907" s="64">
        <v>98</v>
      </c>
      <c r="D907" s="144"/>
      <c r="E907" s="66"/>
    </row>
    <row r="908" spans="1:5">
      <c r="A908" s="34" t="s">
        <v>847</v>
      </c>
      <c r="B908" s="64"/>
      <c r="C908" s="64">
        <v>0</v>
      </c>
      <c r="D908" s="144"/>
      <c r="E908" s="66"/>
    </row>
    <row r="909" spans="1:5">
      <c r="A909" s="34" t="s">
        <v>848</v>
      </c>
      <c r="B909" s="64"/>
      <c r="C909" s="64">
        <v>0</v>
      </c>
      <c r="D909" s="144"/>
      <c r="E909" s="66"/>
    </row>
    <row r="910" spans="1:5">
      <c r="A910" s="34" t="s">
        <v>849</v>
      </c>
      <c r="B910" s="64"/>
      <c r="C910" s="64">
        <v>0</v>
      </c>
      <c r="D910" s="144"/>
      <c r="E910" s="66"/>
    </row>
    <row r="911" spans="1:5">
      <c r="A911" s="34" t="s">
        <v>850</v>
      </c>
      <c r="B911" s="64"/>
      <c r="C911" s="64">
        <v>0</v>
      </c>
      <c r="D911" s="144"/>
      <c r="E911" s="66"/>
    </row>
    <row r="912" spans="1:5">
      <c r="A912" s="34" t="s">
        <v>851</v>
      </c>
      <c r="B912" s="64"/>
      <c r="C912" s="64">
        <v>0</v>
      </c>
      <c r="D912" s="144"/>
      <c r="E912" s="66"/>
    </row>
    <row r="913" spans="1:5">
      <c r="A913" s="34" t="s">
        <v>852</v>
      </c>
      <c r="B913" s="64"/>
      <c r="C913" s="64">
        <v>0</v>
      </c>
      <c r="D913" s="144"/>
      <c r="E913" s="66"/>
    </row>
    <row r="914" spans="1:5">
      <c r="A914" s="34" t="s">
        <v>853</v>
      </c>
      <c r="B914" s="64"/>
      <c r="C914" s="64">
        <v>0</v>
      </c>
      <c r="D914" s="144"/>
      <c r="E914" s="66"/>
    </row>
    <row r="915" spans="1:5">
      <c r="A915" s="34" t="s">
        <v>854</v>
      </c>
      <c r="B915" s="64"/>
      <c r="C915" s="64">
        <v>0</v>
      </c>
      <c r="D915" s="144"/>
      <c r="E915" s="66"/>
    </row>
    <row r="916" spans="1:5">
      <c r="A916" s="34" t="s">
        <v>855</v>
      </c>
      <c r="B916" s="64"/>
      <c r="C916" s="64">
        <v>0</v>
      </c>
      <c r="D916" s="144"/>
      <c r="E916" s="66"/>
    </row>
    <row r="917" spans="1:5">
      <c r="A917" s="34" t="s">
        <v>856</v>
      </c>
      <c r="B917" s="64"/>
      <c r="C917" s="64">
        <v>0</v>
      </c>
      <c r="D917" s="144"/>
      <c r="E917" s="66"/>
    </row>
    <row r="918" spans="1:5">
      <c r="A918" s="34" t="s">
        <v>857</v>
      </c>
      <c r="B918" s="64"/>
      <c r="C918" s="64">
        <v>0</v>
      </c>
      <c r="D918" s="144"/>
      <c r="E918" s="66"/>
    </row>
    <row r="919" spans="1:5">
      <c r="A919" s="34" t="s">
        <v>858</v>
      </c>
      <c r="B919" s="64">
        <v>1588</v>
      </c>
      <c r="C919" s="64">
        <v>1847</v>
      </c>
      <c r="D919" s="144"/>
      <c r="E919" s="66"/>
    </row>
    <row r="920" spans="1:5">
      <c r="A920" s="34" t="s">
        <v>329</v>
      </c>
      <c r="B920" s="64"/>
      <c r="C920" s="64">
        <v>0</v>
      </c>
      <c r="D920" s="144"/>
      <c r="E920" s="66"/>
    </row>
    <row r="921" spans="1:5">
      <c r="A921" s="34" t="s">
        <v>125</v>
      </c>
      <c r="B921" s="64"/>
      <c r="C921" s="64">
        <v>0</v>
      </c>
      <c r="D921" s="144"/>
      <c r="E921" s="66"/>
    </row>
    <row r="922" spans="1:5">
      <c r="A922" s="34" t="s">
        <v>127</v>
      </c>
      <c r="B922" s="64"/>
      <c r="C922" s="64">
        <v>0</v>
      </c>
      <c r="D922" s="144"/>
      <c r="E922" s="66"/>
    </row>
    <row r="923" spans="1:5">
      <c r="A923" s="34" t="s">
        <v>129</v>
      </c>
      <c r="B923" s="64"/>
      <c r="C923" s="64">
        <v>0</v>
      </c>
      <c r="D923" s="144"/>
      <c r="E923" s="66"/>
    </row>
    <row r="924" spans="1:5">
      <c r="A924" s="34" t="s">
        <v>859</v>
      </c>
      <c r="B924" s="64"/>
      <c r="C924" s="64">
        <v>0</v>
      </c>
      <c r="D924" s="144"/>
      <c r="E924" s="66"/>
    </row>
    <row r="925" spans="1:5">
      <c r="A925" s="34" t="s">
        <v>860</v>
      </c>
      <c r="B925" s="64"/>
      <c r="C925" s="64">
        <v>0</v>
      </c>
      <c r="D925" s="144"/>
      <c r="E925" s="66"/>
    </row>
    <row r="926" spans="1:5">
      <c r="A926" s="34" t="s">
        <v>861</v>
      </c>
      <c r="B926" s="64"/>
      <c r="C926" s="64">
        <v>0</v>
      </c>
      <c r="D926" s="144"/>
      <c r="E926" s="66"/>
    </row>
    <row r="927" spans="1:5">
      <c r="A927" s="34" t="s">
        <v>862</v>
      </c>
      <c r="B927" s="64"/>
      <c r="C927" s="64">
        <v>0</v>
      </c>
      <c r="D927" s="144"/>
      <c r="E927" s="66"/>
    </row>
    <row r="928" spans="1:5">
      <c r="A928" s="34" t="s">
        <v>863</v>
      </c>
      <c r="B928" s="64"/>
      <c r="C928" s="64">
        <v>0</v>
      </c>
      <c r="D928" s="144"/>
      <c r="E928" s="66"/>
    </row>
    <row r="929" spans="1:5">
      <c r="A929" s="34" t="s">
        <v>864</v>
      </c>
      <c r="B929" s="64"/>
      <c r="C929" s="64">
        <v>0</v>
      </c>
      <c r="D929" s="144"/>
      <c r="E929" s="66"/>
    </row>
    <row r="930" spans="1:5">
      <c r="A930" s="34" t="s">
        <v>330</v>
      </c>
      <c r="B930" s="64"/>
      <c r="C930" s="64">
        <v>0</v>
      </c>
      <c r="D930" s="144"/>
      <c r="E930" s="66"/>
    </row>
    <row r="931" spans="1:5">
      <c r="A931" s="34" t="s">
        <v>125</v>
      </c>
      <c r="B931" s="64"/>
      <c r="C931" s="64">
        <v>0</v>
      </c>
      <c r="D931" s="144"/>
      <c r="E931" s="66"/>
    </row>
    <row r="932" spans="1:5">
      <c r="A932" s="34" t="s">
        <v>127</v>
      </c>
      <c r="B932" s="64"/>
      <c r="C932" s="64">
        <v>0</v>
      </c>
      <c r="D932" s="144"/>
      <c r="E932" s="66"/>
    </row>
    <row r="933" spans="1:5">
      <c r="A933" s="34" t="s">
        <v>129</v>
      </c>
      <c r="B933" s="64"/>
      <c r="C933" s="64">
        <v>0</v>
      </c>
      <c r="D933" s="144"/>
      <c r="E933" s="66"/>
    </row>
    <row r="934" spans="1:5">
      <c r="A934" s="34" t="s">
        <v>865</v>
      </c>
      <c r="B934" s="64"/>
      <c r="C934" s="64">
        <v>0</v>
      </c>
      <c r="D934" s="144"/>
      <c r="E934" s="66"/>
    </row>
    <row r="935" spans="1:5">
      <c r="A935" s="34" t="s">
        <v>866</v>
      </c>
      <c r="B935" s="64"/>
      <c r="C935" s="64">
        <v>0</v>
      </c>
      <c r="D935" s="144"/>
      <c r="E935" s="66"/>
    </row>
    <row r="936" spans="1:5">
      <c r="A936" s="34" t="s">
        <v>867</v>
      </c>
      <c r="B936" s="64"/>
      <c r="C936" s="64">
        <v>0</v>
      </c>
      <c r="D936" s="144"/>
      <c r="E936" s="66"/>
    </row>
    <row r="937" spans="1:5">
      <c r="A937" s="34" t="s">
        <v>868</v>
      </c>
      <c r="B937" s="64"/>
      <c r="C937" s="64">
        <v>0</v>
      </c>
      <c r="D937" s="144"/>
      <c r="E937" s="66"/>
    </row>
    <row r="938" spans="1:5">
      <c r="A938" s="34" t="s">
        <v>869</v>
      </c>
      <c r="B938" s="64"/>
      <c r="C938" s="64">
        <v>0</v>
      </c>
      <c r="D938" s="144"/>
      <c r="E938" s="66"/>
    </row>
    <row r="939" spans="1:5">
      <c r="A939" s="34" t="s">
        <v>870</v>
      </c>
      <c r="B939" s="64"/>
      <c r="C939" s="64">
        <v>0</v>
      </c>
      <c r="D939" s="144"/>
      <c r="E939" s="66"/>
    </row>
    <row r="940" spans="1:5">
      <c r="A940" s="34" t="s">
        <v>334</v>
      </c>
      <c r="B940" s="64"/>
      <c r="C940" s="64">
        <v>0</v>
      </c>
      <c r="D940" s="144"/>
      <c r="E940" s="66"/>
    </row>
    <row r="941" spans="1:5">
      <c r="A941" s="34" t="s">
        <v>125</v>
      </c>
      <c r="B941" s="64"/>
      <c r="C941" s="64">
        <v>0</v>
      </c>
      <c r="D941" s="144"/>
      <c r="E941" s="66"/>
    </row>
    <row r="942" spans="1:5">
      <c r="A942" s="34" t="s">
        <v>127</v>
      </c>
      <c r="B942" s="64"/>
      <c r="C942" s="64">
        <v>0</v>
      </c>
      <c r="D942" s="144"/>
      <c r="E942" s="66"/>
    </row>
    <row r="943" spans="1:5">
      <c r="A943" s="34" t="s">
        <v>129</v>
      </c>
      <c r="B943" s="64"/>
      <c r="C943" s="64">
        <v>0</v>
      </c>
      <c r="D943" s="144"/>
      <c r="E943" s="66"/>
    </row>
    <row r="944" spans="1:5">
      <c r="A944" s="34" t="s">
        <v>863</v>
      </c>
      <c r="B944" s="64"/>
      <c r="C944" s="64">
        <v>0</v>
      </c>
      <c r="D944" s="144"/>
      <c r="E944" s="66"/>
    </row>
    <row r="945" spans="1:5">
      <c r="A945" s="34" t="s">
        <v>871</v>
      </c>
      <c r="B945" s="64"/>
      <c r="C945" s="64">
        <v>0</v>
      </c>
      <c r="D945" s="144"/>
      <c r="E945" s="66"/>
    </row>
    <row r="946" spans="1:5">
      <c r="A946" s="34" t="s">
        <v>872</v>
      </c>
      <c r="B946" s="64"/>
      <c r="C946" s="64">
        <v>0</v>
      </c>
      <c r="D946" s="144"/>
      <c r="E946" s="66"/>
    </row>
    <row r="947" spans="1:5">
      <c r="A947" s="34" t="s">
        <v>335</v>
      </c>
      <c r="B947" s="64">
        <v>-91</v>
      </c>
      <c r="C947" s="64">
        <v>90</v>
      </c>
      <c r="D947" s="144">
        <f>(C947/B947)*100</f>
        <v>-98.9010989010989</v>
      </c>
      <c r="E947" s="66"/>
    </row>
    <row r="948" spans="1:5">
      <c r="A948" s="34" t="s">
        <v>873</v>
      </c>
      <c r="B948" s="64"/>
      <c r="C948" s="64">
        <v>0</v>
      </c>
      <c r="D948" s="144"/>
      <c r="E948" s="66"/>
    </row>
    <row r="949" spans="1:5">
      <c r="A949" s="34" t="s">
        <v>874</v>
      </c>
      <c r="B949" s="64">
        <v>126</v>
      </c>
      <c r="C949" s="64">
        <v>90</v>
      </c>
      <c r="D949" s="144">
        <f>(C949/B949)*100</f>
        <v>71.4285714285714</v>
      </c>
      <c r="E949" s="66"/>
    </row>
    <row r="950" spans="1:5">
      <c r="A950" s="34" t="s">
        <v>875</v>
      </c>
      <c r="B950" s="64"/>
      <c r="C950" s="64">
        <v>0</v>
      </c>
      <c r="D950" s="144"/>
      <c r="E950" s="66"/>
    </row>
    <row r="951" spans="1:5">
      <c r="A951" s="34" t="s">
        <v>876</v>
      </c>
      <c r="B951" s="64">
        <v>-217</v>
      </c>
      <c r="C951" s="64">
        <v>0</v>
      </c>
      <c r="D951" s="144"/>
      <c r="E951" s="66"/>
    </row>
    <row r="952" spans="1:5">
      <c r="A952" s="34" t="s">
        <v>336</v>
      </c>
      <c r="B952" s="64"/>
      <c r="C952" s="64">
        <v>0</v>
      </c>
      <c r="D952" s="144"/>
      <c r="E952" s="66"/>
    </row>
    <row r="953" spans="1:5">
      <c r="A953" s="34" t="s">
        <v>877</v>
      </c>
      <c r="B953" s="64"/>
      <c r="C953" s="64">
        <v>0</v>
      </c>
      <c r="D953" s="144"/>
      <c r="E953" s="66"/>
    </row>
    <row r="954" spans="1:5">
      <c r="A954" s="34" t="s">
        <v>878</v>
      </c>
      <c r="B954" s="64"/>
      <c r="C954" s="64">
        <v>0</v>
      </c>
      <c r="D954" s="144"/>
      <c r="E954" s="66"/>
    </row>
    <row r="955" spans="1:5">
      <c r="A955" s="34" t="s">
        <v>99</v>
      </c>
      <c r="B955" s="64">
        <v>33874</v>
      </c>
      <c r="C955" s="64">
        <v>2419</v>
      </c>
      <c r="D955" s="144"/>
      <c r="E955" s="66"/>
    </row>
    <row r="956" spans="1:5">
      <c r="A956" s="34" t="s">
        <v>337</v>
      </c>
      <c r="B956" s="64"/>
      <c r="C956" s="64">
        <v>0</v>
      </c>
      <c r="D956" s="144"/>
      <c r="E956" s="66"/>
    </row>
    <row r="957" spans="1:5">
      <c r="A957" s="34" t="s">
        <v>125</v>
      </c>
      <c r="B957" s="64"/>
      <c r="C957" s="64">
        <v>0</v>
      </c>
      <c r="D957" s="144"/>
      <c r="E957" s="66"/>
    </row>
    <row r="958" spans="1:5">
      <c r="A958" s="34" t="s">
        <v>127</v>
      </c>
      <c r="B958" s="64"/>
      <c r="C958" s="64">
        <v>0</v>
      </c>
      <c r="D958" s="144"/>
      <c r="E958" s="66"/>
    </row>
    <row r="959" spans="1:5">
      <c r="A959" s="34" t="s">
        <v>129</v>
      </c>
      <c r="B959" s="64"/>
      <c r="C959" s="64">
        <v>0</v>
      </c>
      <c r="D959" s="144"/>
      <c r="E959" s="66"/>
    </row>
    <row r="960" spans="1:5">
      <c r="A960" s="34" t="s">
        <v>879</v>
      </c>
      <c r="B960" s="64"/>
      <c r="C960" s="64">
        <v>0</v>
      </c>
      <c r="D960" s="144"/>
      <c r="E960" s="66"/>
    </row>
    <row r="961" spans="1:5">
      <c r="A961" s="34" t="s">
        <v>880</v>
      </c>
      <c r="B961" s="64"/>
      <c r="C961" s="64">
        <v>0</v>
      </c>
      <c r="D961" s="144"/>
      <c r="E961" s="66"/>
    </row>
    <row r="962" spans="1:5">
      <c r="A962" s="34" t="s">
        <v>881</v>
      </c>
      <c r="B962" s="64"/>
      <c r="C962" s="64">
        <v>0</v>
      </c>
      <c r="D962" s="144"/>
      <c r="E962" s="66"/>
    </row>
    <row r="963" spans="1:5">
      <c r="A963" s="34" t="s">
        <v>882</v>
      </c>
      <c r="B963" s="64"/>
      <c r="C963" s="64">
        <v>0</v>
      </c>
      <c r="D963" s="144"/>
      <c r="E963" s="66"/>
    </row>
    <row r="964" spans="1:5">
      <c r="A964" s="34" t="s">
        <v>883</v>
      </c>
      <c r="B964" s="64"/>
      <c r="C964" s="64">
        <v>0</v>
      </c>
      <c r="D964" s="144"/>
      <c r="E964" s="66"/>
    </row>
    <row r="965" spans="1:5">
      <c r="A965" s="34" t="s">
        <v>884</v>
      </c>
      <c r="B965" s="64"/>
      <c r="C965" s="64">
        <v>0</v>
      </c>
      <c r="D965" s="144"/>
      <c r="E965" s="66"/>
    </row>
    <row r="966" spans="1:5">
      <c r="A966" s="34" t="s">
        <v>338</v>
      </c>
      <c r="B966" s="64">
        <v>920</v>
      </c>
      <c r="C966" s="64">
        <v>225</v>
      </c>
      <c r="D966" s="144">
        <f>(C966/B966)*100</f>
        <v>24.4565217391304</v>
      </c>
      <c r="E966" s="66"/>
    </row>
    <row r="967" spans="1:5">
      <c r="A967" s="34" t="s">
        <v>125</v>
      </c>
      <c r="B967" s="64">
        <v>237</v>
      </c>
      <c r="C967" s="64">
        <v>225</v>
      </c>
      <c r="D967" s="144">
        <f>(C967/B967)*100</f>
        <v>94.9367088607595</v>
      </c>
      <c r="E967" s="66"/>
    </row>
    <row r="968" spans="1:5">
      <c r="A968" s="34" t="s">
        <v>127</v>
      </c>
      <c r="B968" s="64"/>
      <c r="C968" s="64">
        <v>0</v>
      </c>
      <c r="D968" s="144"/>
      <c r="E968" s="66"/>
    </row>
    <row r="969" spans="1:5">
      <c r="A969" s="34" t="s">
        <v>129</v>
      </c>
      <c r="B969" s="64"/>
      <c r="C969" s="64">
        <v>0</v>
      </c>
      <c r="D969" s="144"/>
      <c r="E969" s="66"/>
    </row>
    <row r="970" spans="1:5">
      <c r="A970" s="34" t="s">
        <v>885</v>
      </c>
      <c r="B970" s="64"/>
      <c r="C970" s="64">
        <v>0</v>
      </c>
      <c r="D970" s="144"/>
      <c r="E970" s="66"/>
    </row>
    <row r="971" spans="1:5">
      <c r="A971" s="34" t="s">
        <v>886</v>
      </c>
      <c r="B971" s="64"/>
      <c r="C971" s="64">
        <v>0</v>
      </c>
      <c r="D971" s="144"/>
      <c r="E971" s="66"/>
    </row>
    <row r="972" spans="1:5">
      <c r="A972" s="34" t="s">
        <v>887</v>
      </c>
      <c r="B972" s="64"/>
      <c r="C972" s="64">
        <v>0</v>
      </c>
      <c r="D972" s="144"/>
      <c r="E972" s="66"/>
    </row>
    <row r="973" spans="1:5">
      <c r="A973" s="34" t="s">
        <v>888</v>
      </c>
      <c r="B973" s="64"/>
      <c r="C973" s="64">
        <v>0</v>
      </c>
      <c r="D973" s="144"/>
      <c r="E973" s="66"/>
    </row>
    <row r="974" spans="1:5">
      <c r="A974" s="34" t="s">
        <v>889</v>
      </c>
      <c r="B974" s="64"/>
      <c r="C974" s="64">
        <v>0</v>
      </c>
      <c r="D974" s="144"/>
      <c r="E974" s="66"/>
    </row>
    <row r="975" spans="1:5">
      <c r="A975" s="34" t="s">
        <v>890</v>
      </c>
      <c r="B975" s="64"/>
      <c r="C975" s="64">
        <v>0</v>
      </c>
      <c r="D975" s="144"/>
      <c r="E975" s="66"/>
    </row>
    <row r="976" spans="1:5">
      <c r="A976" s="34" t="s">
        <v>891</v>
      </c>
      <c r="B976" s="64"/>
      <c r="C976" s="64">
        <v>0</v>
      </c>
      <c r="D976" s="144"/>
      <c r="E976" s="66"/>
    </row>
    <row r="977" spans="1:5">
      <c r="A977" s="34" t="s">
        <v>892</v>
      </c>
      <c r="B977" s="64"/>
      <c r="C977" s="64">
        <v>0</v>
      </c>
      <c r="D977" s="144"/>
      <c r="E977" s="66"/>
    </row>
    <row r="978" spans="1:5">
      <c r="A978" s="34" t="s">
        <v>893</v>
      </c>
      <c r="B978" s="64"/>
      <c r="C978" s="64">
        <v>0</v>
      </c>
      <c r="D978" s="144"/>
      <c r="E978" s="66"/>
    </row>
    <row r="979" spans="1:5">
      <c r="A979" s="34" t="s">
        <v>894</v>
      </c>
      <c r="B979" s="64"/>
      <c r="C979" s="64">
        <v>0</v>
      </c>
      <c r="D979" s="144"/>
      <c r="E979" s="66"/>
    </row>
    <row r="980" spans="1:5">
      <c r="A980" s="34" t="s">
        <v>895</v>
      </c>
      <c r="B980" s="64">
        <v>683</v>
      </c>
      <c r="C980" s="64">
        <v>0</v>
      </c>
      <c r="D980" s="144"/>
      <c r="E980" s="66"/>
    </row>
    <row r="981" spans="1:5">
      <c r="A981" s="34" t="s">
        <v>896</v>
      </c>
      <c r="B981" s="64"/>
      <c r="C981" s="64">
        <v>0</v>
      </c>
      <c r="D981" s="144"/>
      <c r="E981" s="66"/>
    </row>
    <row r="982" spans="1:5">
      <c r="A982" s="34" t="s">
        <v>339</v>
      </c>
      <c r="B982" s="64"/>
      <c r="C982" s="64">
        <v>0</v>
      </c>
      <c r="D982" s="144"/>
      <c r="E982" s="66"/>
    </row>
    <row r="983" spans="1:5">
      <c r="A983" s="34" t="s">
        <v>125</v>
      </c>
      <c r="B983" s="64"/>
      <c r="C983" s="64">
        <v>0</v>
      </c>
      <c r="D983" s="144"/>
      <c r="E983" s="66"/>
    </row>
    <row r="984" spans="1:5">
      <c r="A984" s="34" t="s">
        <v>127</v>
      </c>
      <c r="B984" s="64"/>
      <c r="C984" s="64">
        <v>0</v>
      </c>
      <c r="D984" s="144"/>
      <c r="E984" s="66"/>
    </row>
    <row r="985" spans="1:5">
      <c r="A985" s="34" t="s">
        <v>129</v>
      </c>
      <c r="B985" s="64"/>
      <c r="C985" s="64">
        <v>0</v>
      </c>
      <c r="D985" s="144"/>
      <c r="E985" s="66"/>
    </row>
    <row r="986" spans="1:5">
      <c r="A986" s="34" t="s">
        <v>897</v>
      </c>
      <c r="B986" s="64"/>
      <c r="C986" s="64">
        <v>0</v>
      </c>
      <c r="D986" s="144"/>
      <c r="E986" s="66"/>
    </row>
    <row r="987" spans="1:5">
      <c r="A987" s="34" t="s">
        <v>341</v>
      </c>
      <c r="B987" s="64">
        <v>10</v>
      </c>
      <c r="C987" s="64">
        <v>30</v>
      </c>
      <c r="D987" s="144"/>
      <c r="E987" s="66"/>
    </row>
    <row r="988" spans="1:5">
      <c r="A988" s="34" t="s">
        <v>125</v>
      </c>
      <c r="B988" s="64"/>
      <c r="C988" s="64">
        <v>0</v>
      </c>
      <c r="D988" s="144"/>
      <c r="E988" s="66"/>
    </row>
    <row r="989" spans="1:5">
      <c r="A989" s="34" t="s">
        <v>127</v>
      </c>
      <c r="B989" s="64"/>
      <c r="C989" s="64">
        <v>0</v>
      </c>
      <c r="D989" s="144"/>
      <c r="E989" s="66"/>
    </row>
    <row r="990" spans="1:5">
      <c r="A990" s="34" t="s">
        <v>129</v>
      </c>
      <c r="B990" s="64"/>
      <c r="C990" s="64">
        <v>0</v>
      </c>
      <c r="D990" s="144"/>
      <c r="E990" s="66"/>
    </row>
    <row r="991" spans="1:5">
      <c r="A991" s="34" t="s">
        <v>898</v>
      </c>
      <c r="B991" s="64"/>
      <c r="C991" s="64">
        <v>0</v>
      </c>
      <c r="D991" s="144"/>
      <c r="E991" s="66"/>
    </row>
    <row r="992" spans="1:5">
      <c r="A992" s="34" t="s">
        <v>899</v>
      </c>
      <c r="B992" s="64"/>
      <c r="C992" s="64">
        <v>0</v>
      </c>
      <c r="D992" s="144"/>
      <c r="E992" s="66"/>
    </row>
    <row r="993" spans="1:5">
      <c r="A993" s="34" t="s">
        <v>900</v>
      </c>
      <c r="B993" s="64"/>
      <c r="C993" s="64">
        <v>0</v>
      </c>
      <c r="D993" s="144"/>
      <c r="E993" s="66"/>
    </row>
    <row r="994" spans="1:5">
      <c r="A994" s="34" t="s">
        <v>901</v>
      </c>
      <c r="B994" s="64"/>
      <c r="C994" s="64">
        <v>0</v>
      </c>
      <c r="D994" s="144"/>
      <c r="E994" s="66"/>
    </row>
    <row r="995" spans="1:5">
      <c r="A995" s="34" t="s">
        <v>902</v>
      </c>
      <c r="B995" s="64">
        <v>10</v>
      </c>
      <c r="C995" s="64">
        <v>30</v>
      </c>
      <c r="D995" s="144"/>
      <c r="E995" s="66"/>
    </row>
    <row r="996" spans="1:5">
      <c r="A996" s="34" t="s">
        <v>143</v>
      </c>
      <c r="B996" s="64"/>
      <c r="C996" s="64">
        <v>0</v>
      </c>
      <c r="D996" s="144"/>
      <c r="E996" s="66"/>
    </row>
    <row r="997" spans="1:5">
      <c r="A997" s="34" t="s">
        <v>903</v>
      </c>
      <c r="B997" s="64"/>
      <c r="C997" s="64">
        <v>0</v>
      </c>
      <c r="D997" s="144"/>
      <c r="E997" s="66"/>
    </row>
    <row r="998" spans="1:5">
      <c r="A998" s="34" t="s">
        <v>342</v>
      </c>
      <c r="B998" s="64">
        <v>32248</v>
      </c>
      <c r="C998" s="64">
        <v>1544</v>
      </c>
      <c r="D998" s="144"/>
      <c r="E998" s="66"/>
    </row>
    <row r="999" spans="1:5">
      <c r="A999" s="34" t="s">
        <v>125</v>
      </c>
      <c r="B999" s="64"/>
      <c r="C999" s="64">
        <v>0</v>
      </c>
      <c r="D999" s="144"/>
      <c r="E999" s="66"/>
    </row>
    <row r="1000" spans="1:5">
      <c r="A1000" s="34" t="s">
        <v>127</v>
      </c>
      <c r="B1000" s="64"/>
      <c r="C1000" s="64">
        <v>0</v>
      </c>
      <c r="D1000" s="144"/>
      <c r="E1000" s="66"/>
    </row>
    <row r="1001" spans="1:5">
      <c r="A1001" s="34" t="s">
        <v>129</v>
      </c>
      <c r="B1001" s="64">
        <v>32248</v>
      </c>
      <c r="C1001" s="64">
        <v>1544</v>
      </c>
      <c r="D1001" s="144"/>
      <c r="E1001" s="66"/>
    </row>
    <row r="1002" spans="1:5">
      <c r="A1002" s="34" t="s">
        <v>904</v>
      </c>
      <c r="B1002" s="64"/>
      <c r="C1002" s="64">
        <v>0</v>
      </c>
      <c r="D1002" s="144"/>
      <c r="E1002" s="66"/>
    </row>
    <row r="1003" spans="1:5">
      <c r="A1003" s="34" t="s">
        <v>905</v>
      </c>
      <c r="B1003" s="64"/>
      <c r="C1003" s="64">
        <v>0</v>
      </c>
      <c r="D1003" s="144"/>
      <c r="E1003" s="66"/>
    </row>
    <row r="1004" spans="1:5">
      <c r="A1004" s="34" t="s">
        <v>906</v>
      </c>
      <c r="B1004" s="64"/>
      <c r="C1004" s="64">
        <v>0</v>
      </c>
      <c r="D1004" s="144"/>
      <c r="E1004" s="66"/>
    </row>
    <row r="1005" spans="1:5">
      <c r="A1005" s="34" t="s">
        <v>343</v>
      </c>
      <c r="B1005" s="64">
        <v>696</v>
      </c>
      <c r="C1005" s="64">
        <v>620</v>
      </c>
      <c r="D1005" s="144"/>
      <c r="E1005" s="66"/>
    </row>
    <row r="1006" spans="1:5">
      <c r="A1006" s="34" t="s">
        <v>125</v>
      </c>
      <c r="B1006" s="64">
        <v>156</v>
      </c>
      <c r="C1006" s="64">
        <v>138</v>
      </c>
      <c r="D1006" s="144"/>
      <c r="E1006" s="66"/>
    </row>
    <row r="1007" spans="1:5">
      <c r="A1007" s="34" t="s">
        <v>127</v>
      </c>
      <c r="B1007" s="64"/>
      <c r="C1007" s="64">
        <v>0</v>
      </c>
      <c r="D1007" s="144"/>
      <c r="E1007" s="66"/>
    </row>
    <row r="1008" spans="1:5">
      <c r="A1008" s="34" t="s">
        <v>129</v>
      </c>
      <c r="B1008" s="64"/>
      <c r="C1008" s="64">
        <v>0</v>
      </c>
      <c r="D1008" s="144"/>
      <c r="E1008" s="66"/>
    </row>
    <row r="1009" spans="1:5">
      <c r="A1009" s="34" t="s">
        <v>907</v>
      </c>
      <c r="B1009" s="64"/>
      <c r="C1009" s="64">
        <v>0</v>
      </c>
      <c r="D1009" s="144"/>
      <c r="E1009" s="66"/>
    </row>
    <row r="1010" spans="1:5">
      <c r="A1010" s="34" t="s">
        <v>908</v>
      </c>
      <c r="B1010" s="64">
        <v>540</v>
      </c>
      <c r="C1010" s="64">
        <v>482</v>
      </c>
      <c r="D1010" s="144"/>
      <c r="E1010" s="66"/>
    </row>
    <row r="1011" spans="1:5">
      <c r="A1011" s="34" t="s">
        <v>909</v>
      </c>
      <c r="B1011" s="64"/>
      <c r="C1011" s="64">
        <v>0</v>
      </c>
      <c r="D1011" s="144"/>
      <c r="E1011" s="66"/>
    </row>
    <row r="1012" spans="1:5">
      <c r="A1012" s="34" t="s">
        <v>910</v>
      </c>
      <c r="B1012" s="64"/>
      <c r="C1012" s="64">
        <v>0</v>
      </c>
      <c r="D1012" s="144"/>
      <c r="E1012" s="66"/>
    </row>
    <row r="1013" spans="1:5">
      <c r="A1013" s="34" t="s">
        <v>344</v>
      </c>
      <c r="B1013" s="64"/>
      <c r="C1013" s="64">
        <v>0</v>
      </c>
      <c r="D1013" s="144"/>
      <c r="E1013" s="66"/>
    </row>
    <row r="1014" spans="1:5">
      <c r="A1014" s="34" t="s">
        <v>911</v>
      </c>
      <c r="B1014" s="64"/>
      <c r="C1014" s="64">
        <v>0</v>
      </c>
      <c r="D1014" s="144"/>
      <c r="E1014" s="66"/>
    </row>
    <row r="1015" spans="1:5">
      <c r="A1015" s="34" t="s">
        <v>912</v>
      </c>
      <c r="B1015" s="64"/>
      <c r="C1015" s="64">
        <v>0</v>
      </c>
      <c r="D1015" s="144"/>
      <c r="E1015" s="66"/>
    </row>
    <row r="1016" spans="1:5">
      <c r="A1016" s="34" t="s">
        <v>913</v>
      </c>
      <c r="B1016" s="64"/>
      <c r="C1016" s="64">
        <v>0</v>
      </c>
      <c r="D1016" s="144"/>
      <c r="E1016" s="66"/>
    </row>
    <row r="1017" spans="1:5">
      <c r="A1017" s="34" t="s">
        <v>914</v>
      </c>
      <c r="B1017" s="64"/>
      <c r="C1017" s="64">
        <v>0</v>
      </c>
      <c r="D1017" s="144"/>
      <c r="E1017" s="66"/>
    </row>
    <row r="1018" spans="1:5">
      <c r="A1018" s="34" t="s">
        <v>915</v>
      </c>
      <c r="B1018" s="64"/>
      <c r="C1018" s="64">
        <v>0</v>
      </c>
      <c r="D1018" s="144"/>
      <c r="E1018" s="66"/>
    </row>
    <row r="1019" spans="1:5">
      <c r="A1019" s="34" t="s">
        <v>100</v>
      </c>
      <c r="B1019" s="64">
        <v>225</v>
      </c>
      <c r="C1019" s="64">
        <v>195</v>
      </c>
      <c r="D1019" s="144"/>
      <c r="E1019" s="66"/>
    </row>
    <row r="1020" spans="1:5">
      <c r="A1020" s="34" t="s">
        <v>346</v>
      </c>
      <c r="B1020" s="64">
        <v>204</v>
      </c>
      <c r="C1020" s="64">
        <v>140</v>
      </c>
      <c r="D1020" s="144"/>
      <c r="E1020" s="66"/>
    </row>
    <row r="1021" spans="1:5">
      <c r="A1021" s="34" t="s">
        <v>125</v>
      </c>
      <c r="B1021" s="64">
        <v>119</v>
      </c>
      <c r="C1021" s="64">
        <v>140</v>
      </c>
      <c r="D1021" s="144"/>
      <c r="E1021" s="66"/>
    </row>
    <row r="1022" spans="1:5">
      <c r="A1022" s="34" t="s">
        <v>127</v>
      </c>
      <c r="B1022" s="64"/>
      <c r="C1022" s="64">
        <v>0</v>
      </c>
      <c r="D1022" s="144"/>
      <c r="E1022" s="66"/>
    </row>
    <row r="1023" spans="1:5">
      <c r="A1023" s="34" t="s">
        <v>129</v>
      </c>
      <c r="B1023" s="64"/>
      <c r="C1023" s="64">
        <v>0</v>
      </c>
      <c r="D1023" s="144"/>
      <c r="E1023" s="66"/>
    </row>
    <row r="1024" spans="1:5">
      <c r="A1024" s="34" t="s">
        <v>916</v>
      </c>
      <c r="B1024" s="64"/>
      <c r="C1024" s="64">
        <v>0</v>
      </c>
      <c r="D1024" s="144"/>
      <c r="E1024" s="66"/>
    </row>
    <row r="1025" spans="1:5">
      <c r="A1025" s="34" t="s">
        <v>917</v>
      </c>
      <c r="B1025" s="64"/>
      <c r="C1025" s="64">
        <v>0</v>
      </c>
      <c r="D1025" s="144"/>
      <c r="E1025" s="66"/>
    </row>
    <row r="1026" spans="1:5">
      <c r="A1026" s="34" t="s">
        <v>918</v>
      </c>
      <c r="B1026" s="64"/>
      <c r="C1026" s="64">
        <v>0</v>
      </c>
      <c r="D1026" s="144"/>
      <c r="E1026" s="66"/>
    </row>
    <row r="1027" spans="1:5">
      <c r="A1027" s="34" t="s">
        <v>919</v>
      </c>
      <c r="B1027" s="64"/>
      <c r="C1027" s="64">
        <v>0</v>
      </c>
      <c r="D1027" s="144"/>
      <c r="E1027" s="66"/>
    </row>
    <row r="1028" spans="1:5">
      <c r="A1028" s="34" t="s">
        <v>143</v>
      </c>
      <c r="B1028" s="64"/>
      <c r="C1028" s="64">
        <v>0</v>
      </c>
      <c r="D1028" s="144"/>
      <c r="E1028" s="66"/>
    </row>
    <row r="1029" spans="1:5">
      <c r="A1029" s="34" t="s">
        <v>920</v>
      </c>
      <c r="B1029" s="64">
        <v>85</v>
      </c>
      <c r="C1029" s="64">
        <v>0</v>
      </c>
      <c r="D1029" s="144"/>
      <c r="E1029" s="66"/>
    </row>
    <row r="1030" spans="1:5">
      <c r="A1030" s="34" t="s">
        <v>347</v>
      </c>
      <c r="B1030" s="64"/>
      <c r="C1030" s="64">
        <v>21</v>
      </c>
      <c r="D1030" s="144"/>
      <c r="E1030" s="66"/>
    </row>
    <row r="1031" spans="1:5">
      <c r="A1031" s="34" t="s">
        <v>125</v>
      </c>
      <c r="B1031" s="64"/>
      <c r="C1031" s="64">
        <v>0</v>
      </c>
      <c r="D1031" s="144"/>
      <c r="E1031" s="66"/>
    </row>
    <row r="1032" spans="1:5">
      <c r="A1032" s="34" t="s">
        <v>127</v>
      </c>
      <c r="B1032" s="64"/>
      <c r="C1032" s="64">
        <v>0</v>
      </c>
      <c r="D1032" s="144"/>
      <c r="E1032" s="66"/>
    </row>
    <row r="1033" spans="1:5">
      <c r="A1033" s="34" t="s">
        <v>129</v>
      </c>
      <c r="B1033" s="64"/>
      <c r="C1033" s="64">
        <v>0</v>
      </c>
      <c r="D1033" s="144"/>
      <c r="E1033" s="66"/>
    </row>
    <row r="1034" spans="1:5">
      <c r="A1034" s="34" t="s">
        <v>921</v>
      </c>
      <c r="B1034" s="64"/>
      <c r="C1034" s="64">
        <v>0</v>
      </c>
      <c r="D1034" s="144"/>
      <c r="E1034" s="66"/>
    </row>
    <row r="1035" spans="1:5">
      <c r="A1035" s="34" t="s">
        <v>922</v>
      </c>
      <c r="B1035" s="64"/>
      <c r="C1035" s="64">
        <v>21</v>
      </c>
      <c r="D1035" s="144"/>
      <c r="E1035" s="66"/>
    </row>
    <row r="1036" spans="1:5">
      <c r="A1036" s="34" t="s">
        <v>349</v>
      </c>
      <c r="B1036" s="64">
        <v>21</v>
      </c>
      <c r="C1036" s="64">
        <v>34</v>
      </c>
      <c r="D1036" s="144"/>
      <c r="E1036" s="66"/>
    </row>
    <row r="1037" spans="1:5">
      <c r="A1037" s="34" t="s">
        <v>923</v>
      </c>
      <c r="B1037" s="64"/>
      <c r="C1037" s="64">
        <v>0</v>
      </c>
      <c r="D1037" s="144"/>
      <c r="E1037" s="66"/>
    </row>
    <row r="1038" spans="1:5">
      <c r="A1038" s="34" t="s">
        <v>924</v>
      </c>
      <c r="B1038" s="64">
        <v>21</v>
      </c>
      <c r="C1038" s="64">
        <v>34</v>
      </c>
      <c r="D1038" s="144"/>
      <c r="E1038" s="66"/>
    </row>
    <row r="1039" spans="1:5">
      <c r="A1039" s="34" t="s">
        <v>101</v>
      </c>
      <c r="B1039" s="64">
        <v>56</v>
      </c>
      <c r="C1039" s="64">
        <v>95</v>
      </c>
      <c r="D1039" s="144"/>
      <c r="E1039" s="66"/>
    </row>
    <row r="1040" spans="1:5">
      <c r="A1040" s="34" t="s">
        <v>350</v>
      </c>
      <c r="B1040" s="64">
        <v>56</v>
      </c>
      <c r="C1040" s="64">
        <v>65</v>
      </c>
      <c r="D1040" s="144"/>
      <c r="E1040" s="66"/>
    </row>
    <row r="1041" spans="1:5">
      <c r="A1041" s="34" t="s">
        <v>125</v>
      </c>
      <c r="B1041" s="64"/>
      <c r="C1041" s="64">
        <v>0</v>
      </c>
      <c r="D1041" s="144"/>
      <c r="E1041" s="66"/>
    </row>
    <row r="1042" spans="1:5">
      <c r="A1042" s="34" t="s">
        <v>127</v>
      </c>
      <c r="B1042" s="64"/>
      <c r="C1042" s="64">
        <v>0</v>
      </c>
      <c r="D1042" s="144"/>
      <c r="E1042" s="66"/>
    </row>
    <row r="1043" spans="1:5">
      <c r="A1043" s="34" t="s">
        <v>129</v>
      </c>
      <c r="B1043" s="64"/>
      <c r="C1043" s="64">
        <v>0</v>
      </c>
      <c r="D1043" s="144"/>
      <c r="E1043" s="66"/>
    </row>
    <row r="1044" spans="1:5">
      <c r="A1044" s="34" t="s">
        <v>925</v>
      </c>
      <c r="B1044" s="64"/>
      <c r="C1044" s="64">
        <v>0</v>
      </c>
      <c r="D1044" s="144"/>
      <c r="E1044" s="66"/>
    </row>
    <row r="1045" spans="1:5">
      <c r="A1045" s="34" t="s">
        <v>143</v>
      </c>
      <c r="B1045" s="64">
        <v>56</v>
      </c>
      <c r="C1045" s="64">
        <v>65</v>
      </c>
      <c r="D1045" s="144"/>
      <c r="E1045" s="66"/>
    </row>
    <row r="1046" spans="1:5">
      <c r="A1046" s="34" t="s">
        <v>926</v>
      </c>
      <c r="B1046" s="64"/>
      <c r="C1046" s="64">
        <v>0</v>
      </c>
      <c r="D1046" s="144"/>
      <c r="E1046" s="66"/>
    </row>
    <row r="1047" spans="1:5">
      <c r="A1047" s="34" t="s">
        <v>927</v>
      </c>
      <c r="B1047" s="64"/>
      <c r="C1047" s="64">
        <v>0</v>
      </c>
      <c r="D1047" s="144"/>
      <c r="E1047" s="66"/>
    </row>
    <row r="1048" spans="1:5">
      <c r="A1048" s="34" t="s">
        <v>928</v>
      </c>
      <c r="B1048" s="64"/>
      <c r="C1048" s="64">
        <v>0</v>
      </c>
      <c r="D1048" s="144"/>
      <c r="E1048" s="66"/>
    </row>
    <row r="1049" spans="1:5">
      <c r="A1049" s="34" t="s">
        <v>929</v>
      </c>
      <c r="B1049" s="64"/>
      <c r="C1049" s="64">
        <v>0</v>
      </c>
      <c r="D1049" s="144"/>
      <c r="E1049" s="66"/>
    </row>
    <row r="1050" spans="1:5">
      <c r="A1050" s="34" t="s">
        <v>930</v>
      </c>
      <c r="B1050" s="64"/>
      <c r="C1050" s="64">
        <v>0</v>
      </c>
      <c r="D1050" s="144"/>
      <c r="E1050" s="66"/>
    </row>
    <row r="1051" spans="1:5">
      <c r="A1051" s="34" t="s">
        <v>931</v>
      </c>
      <c r="B1051" s="64"/>
      <c r="C1051" s="64">
        <v>0</v>
      </c>
      <c r="D1051" s="144"/>
      <c r="E1051" s="66"/>
    </row>
    <row r="1052" spans="1:5">
      <c r="A1052" s="34" t="s">
        <v>932</v>
      </c>
      <c r="B1052" s="64"/>
      <c r="C1052" s="64">
        <v>0</v>
      </c>
      <c r="D1052" s="144"/>
      <c r="E1052" s="66"/>
    </row>
    <row r="1053" spans="1:5">
      <c r="A1053" s="34" t="s">
        <v>933</v>
      </c>
      <c r="B1053" s="64"/>
      <c r="C1053" s="64">
        <v>0</v>
      </c>
      <c r="D1053" s="144"/>
      <c r="E1053" s="66"/>
    </row>
    <row r="1054" spans="1:5">
      <c r="A1054" s="34" t="s">
        <v>934</v>
      </c>
      <c r="B1054" s="64"/>
      <c r="C1054" s="64">
        <v>0</v>
      </c>
      <c r="D1054" s="144"/>
      <c r="E1054" s="66"/>
    </row>
    <row r="1055" spans="1:5">
      <c r="A1055" s="34" t="s">
        <v>935</v>
      </c>
      <c r="B1055" s="64"/>
      <c r="C1055" s="64">
        <v>0</v>
      </c>
      <c r="D1055" s="144"/>
      <c r="E1055" s="66"/>
    </row>
    <row r="1056" spans="1:5">
      <c r="A1056" s="34" t="s">
        <v>936</v>
      </c>
      <c r="B1056" s="64"/>
      <c r="C1056" s="64">
        <v>0</v>
      </c>
      <c r="D1056" s="144"/>
      <c r="E1056" s="66"/>
    </row>
    <row r="1057" spans="1:5">
      <c r="A1057" s="34" t="s">
        <v>351</v>
      </c>
      <c r="B1057" s="64"/>
      <c r="C1057" s="64">
        <v>0</v>
      </c>
      <c r="D1057" s="144"/>
      <c r="E1057" s="66"/>
    </row>
    <row r="1058" spans="1:5">
      <c r="A1058" s="34" t="s">
        <v>937</v>
      </c>
      <c r="B1058" s="64"/>
      <c r="C1058" s="64">
        <v>0</v>
      </c>
      <c r="D1058" s="144"/>
      <c r="E1058" s="66"/>
    </row>
    <row r="1059" spans="1:5">
      <c r="A1059" s="34" t="s">
        <v>938</v>
      </c>
      <c r="B1059" s="64"/>
      <c r="C1059" s="64">
        <v>0</v>
      </c>
      <c r="D1059" s="144"/>
      <c r="E1059" s="66"/>
    </row>
    <row r="1060" spans="1:5">
      <c r="A1060" s="34" t="s">
        <v>939</v>
      </c>
      <c r="B1060" s="64"/>
      <c r="C1060" s="64">
        <v>0</v>
      </c>
      <c r="D1060" s="144"/>
      <c r="E1060" s="66"/>
    </row>
    <row r="1061" spans="1:5">
      <c r="A1061" s="34" t="s">
        <v>940</v>
      </c>
      <c r="B1061" s="64"/>
      <c r="C1061" s="64">
        <v>0</v>
      </c>
      <c r="D1061" s="144"/>
      <c r="E1061" s="66"/>
    </row>
    <row r="1062" spans="1:5">
      <c r="A1062" s="34" t="s">
        <v>941</v>
      </c>
      <c r="B1062" s="64"/>
      <c r="C1062" s="64">
        <v>0</v>
      </c>
      <c r="D1062" s="144"/>
      <c r="E1062" s="66"/>
    </row>
    <row r="1063" spans="1:5">
      <c r="A1063" s="34" t="s">
        <v>942</v>
      </c>
      <c r="B1063" s="64"/>
      <c r="C1063" s="64">
        <v>0</v>
      </c>
      <c r="D1063" s="144"/>
      <c r="E1063" s="66"/>
    </row>
    <row r="1064" spans="1:5">
      <c r="A1064" s="34" t="s">
        <v>943</v>
      </c>
      <c r="B1064" s="64"/>
      <c r="C1064" s="64">
        <v>0</v>
      </c>
      <c r="D1064" s="144"/>
      <c r="E1064" s="66"/>
    </row>
    <row r="1065" spans="1:5">
      <c r="A1065" s="34" t="s">
        <v>944</v>
      </c>
      <c r="B1065" s="64"/>
      <c r="C1065" s="64">
        <v>0</v>
      </c>
      <c r="D1065" s="144"/>
      <c r="E1065" s="66"/>
    </row>
    <row r="1066" spans="1:5">
      <c r="A1066" s="34" t="s">
        <v>352</v>
      </c>
      <c r="B1066" s="64"/>
      <c r="C1066" s="64">
        <v>30</v>
      </c>
      <c r="D1066" s="144"/>
      <c r="E1066" s="66"/>
    </row>
    <row r="1067" spans="1:5">
      <c r="A1067" s="34" t="s">
        <v>945</v>
      </c>
      <c r="B1067" s="64"/>
      <c r="C1067" s="64">
        <v>0</v>
      </c>
      <c r="D1067" s="144"/>
      <c r="E1067" s="66"/>
    </row>
    <row r="1068" spans="1:5">
      <c r="A1068" s="34" t="s">
        <v>946</v>
      </c>
      <c r="B1068" s="64"/>
      <c r="C1068" s="64">
        <v>30</v>
      </c>
      <c r="D1068" s="144"/>
      <c r="E1068" s="66"/>
    </row>
    <row r="1069" spans="1:5">
      <c r="A1069" s="34" t="s">
        <v>102</v>
      </c>
      <c r="B1069" s="64"/>
      <c r="C1069" s="64">
        <v>0</v>
      </c>
      <c r="D1069" s="144"/>
      <c r="E1069" s="66"/>
    </row>
    <row r="1070" spans="1:5">
      <c r="A1070" s="34" t="s">
        <v>354</v>
      </c>
      <c r="B1070" s="64"/>
      <c r="C1070" s="64">
        <v>0</v>
      </c>
      <c r="D1070" s="144"/>
      <c r="E1070" s="66"/>
    </row>
    <row r="1071" spans="1:5">
      <c r="A1071" s="34" t="s">
        <v>356</v>
      </c>
      <c r="B1071" s="64"/>
      <c r="C1071" s="64">
        <v>0</v>
      </c>
      <c r="D1071" s="144"/>
      <c r="E1071" s="66"/>
    </row>
    <row r="1072" spans="1:5">
      <c r="A1072" s="34" t="s">
        <v>357</v>
      </c>
      <c r="B1072" s="64"/>
      <c r="C1072" s="64">
        <v>0</v>
      </c>
      <c r="D1072" s="144"/>
      <c r="E1072" s="66"/>
    </row>
    <row r="1073" spans="1:5">
      <c r="A1073" s="34" t="s">
        <v>358</v>
      </c>
      <c r="B1073" s="64"/>
      <c r="C1073" s="64">
        <v>0</v>
      </c>
      <c r="D1073" s="144"/>
      <c r="E1073" s="66"/>
    </row>
    <row r="1074" spans="1:5">
      <c r="A1074" s="34" t="s">
        <v>359</v>
      </c>
      <c r="B1074" s="64"/>
      <c r="C1074" s="64">
        <v>0</v>
      </c>
      <c r="D1074" s="144"/>
      <c r="E1074" s="66"/>
    </row>
    <row r="1075" spans="1:5">
      <c r="A1075" s="34" t="s">
        <v>360</v>
      </c>
      <c r="B1075" s="64"/>
      <c r="C1075" s="64">
        <v>0</v>
      </c>
      <c r="D1075" s="144"/>
      <c r="E1075" s="66"/>
    </row>
    <row r="1076" spans="1:5">
      <c r="A1076" s="34" t="s">
        <v>362</v>
      </c>
      <c r="B1076" s="64"/>
      <c r="C1076" s="64">
        <v>0</v>
      </c>
      <c r="D1076" s="144"/>
      <c r="E1076" s="66"/>
    </row>
    <row r="1077" spans="1:5">
      <c r="A1077" s="34" t="s">
        <v>363</v>
      </c>
      <c r="B1077" s="64"/>
      <c r="C1077" s="64">
        <v>0</v>
      </c>
      <c r="D1077" s="144"/>
      <c r="E1077" s="66"/>
    </row>
    <row r="1078" spans="1:5">
      <c r="A1078" s="34" t="s">
        <v>365</v>
      </c>
      <c r="B1078" s="64"/>
      <c r="C1078" s="64">
        <v>0</v>
      </c>
      <c r="D1078" s="144"/>
      <c r="E1078" s="66"/>
    </row>
    <row r="1079" spans="1:5">
      <c r="A1079" s="34" t="s">
        <v>103</v>
      </c>
      <c r="B1079" s="64">
        <v>3784</v>
      </c>
      <c r="C1079" s="64">
        <v>5116</v>
      </c>
      <c r="D1079" s="144"/>
      <c r="E1079" s="66"/>
    </row>
    <row r="1080" spans="1:5">
      <c r="A1080" s="34" t="s">
        <v>366</v>
      </c>
      <c r="B1080" s="64">
        <v>3753</v>
      </c>
      <c r="C1080" s="64">
        <v>5076</v>
      </c>
      <c r="D1080" s="144"/>
      <c r="E1080" s="66"/>
    </row>
    <row r="1081" spans="1:5">
      <c r="A1081" s="34" t="s">
        <v>125</v>
      </c>
      <c r="B1081" s="64">
        <v>625</v>
      </c>
      <c r="C1081" s="64">
        <v>664</v>
      </c>
      <c r="D1081" s="144"/>
      <c r="E1081" s="66"/>
    </row>
    <row r="1082" spans="1:5">
      <c r="A1082" s="34" t="s">
        <v>127</v>
      </c>
      <c r="B1082" s="64">
        <v>337</v>
      </c>
      <c r="C1082" s="64">
        <v>48</v>
      </c>
      <c r="D1082" s="144"/>
      <c r="E1082" s="66"/>
    </row>
    <row r="1083" spans="1:5">
      <c r="A1083" s="34" t="s">
        <v>129</v>
      </c>
      <c r="B1083" s="64"/>
      <c r="C1083" s="64">
        <v>0</v>
      </c>
      <c r="D1083" s="144"/>
      <c r="E1083" s="66"/>
    </row>
    <row r="1084" spans="1:5">
      <c r="A1084" s="34" t="s">
        <v>947</v>
      </c>
      <c r="B1084" s="64"/>
      <c r="C1084" s="64">
        <v>1334</v>
      </c>
      <c r="D1084" s="144"/>
      <c r="E1084" s="66"/>
    </row>
    <row r="1085" spans="1:5">
      <c r="A1085" s="34" t="s">
        <v>948</v>
      </c>
      <c r="B1085" s="64">
        <v>2019</v>
      </c>
      <c r="C1085" s="64">
        <v>1662</v>
      </c>
      <c r="D1085" s="144"/>
      <c r="E1085" s="66"/>
    </row>
    <row r="1086" spans="1:5">
      <c r="A1086" s="34" t="s">
        <v>949</v>
      </c>
      <c r="B1086" s="64"/>
      <c r="C1086" s="64">
        <v>23</v>
      </c>
      <c r="D1086" s="144"/>
      <c r="E1086" s="66"/>
    </row>
    <row r="1087" spans="1:5">
      <c r="A1087" s="34" t="s">
        <v>950</v>
      </c>
      <c r="B1087" s="64"/>
      <c r="C1087" s="64">
        <v>0</v>
      </c>
      <c r="D1087" s="144"/>
      <c r="E1087" s="66"/>
    </row>
    <row r="1088" spans="1:5">
      <c r="A1088" s="34" t="s">
        <v>951</v>
      </c>
      <c r="B1088" s="64">
        <v>772</v>
      </c>
      <c r="C1088" s="64">
        <v>1084</v>
      </c>
      <c r="D1088" s="144"/>
      <c r="E1088" s="66"/>
    </row>
    <row r="1089" spans="1:5">
      <c r="A1089" s="34" t="s">
        <v>952</v>
      </c>
      <c r="B1089" s="64"/>
      <c r="C1089" s="64">
        <v>0</v>
      </c>
      <c r="D1089" s="144"/>
      <c r="E1089" s="66"/>
    </row>
    <row r="1090" spans="1:5">
      <c r="A1090" s="34" t="s">
        <v>953</v>
      </c>
      <c r="B1090" s="64"/>
      <c r="C1090" s="64">
        <v>0</v>
      </c>
      <c r="D1090" s="144"/>
      <c r="E1090" s="66"/>
    </row>
    <row r="1091" spans="1:5">
      <c r="A1091" s="34" t="s">
        <v>954</v>
      </c>
      <c r="B1091" s="64"/>
      <c r="C1091" s="64">
        <v>156</v>
      </c>
      <c r="D1091" s="144"/>
      <c r="E1091" s="66"/>
    </row>
    <row r="1092" spans="1:5">
      <c r="A1092" s="34" t="s">
        <v>955</v>
      </c>
      <c r="B1092" s="64"/>
      <c r="C1092" s="64">
        <v>0</v>
      </c>
      <c r="D1092" s="144"/>
      <c r="E1092" s="66"/>
    </row>
    <row r="1093" spans="1:5">
      <c r="A1093" s="34" t="s">
        <v>956</v>
      </c>
      <c r="B1093" s="64"/>
      <c r="C1093" s="64">
        <v>0</v>
      </c>
      <c r="D1093" s="144"/>
      <c r="E1093" s="66"/>
    </row>
    <row r="1094" spans="1:5">
      <c r="A1094" s="34" t="s">
        <v>957</v>
      </c>
      <c r="B1094" s="64"/>
      <c r="C1094" s="64">
        <v>0</v>
      </c>
      <c r="D1094" s="144"/>
      <c r="E1094" s="66"/>
    </row>
    <row r="1095" spans="1:5">
      <c r="A1095" s="34" t="s">
        <v>958</v>
      </c>
      <c r="B1095" s="64"/>
      <c r="C1095" s="64">
        <v>0</v>
      </c>
      <c r="D1095" s="144"/>
      <c r="E1095" s="66"/>
    </row>
    <row r="1096" spans="1:5">
      <c r="A1096" s="34" t="s">
        <v>959</v>
      </c>
      <c r="B1096" s="64"/>
      <c r="C1096" s="64">
        <v>0</v>
      </c>
      <c r="D1096" s="144"/>
      <c r="E1096" s="66"/>
    </row>
    <row r="1097" spans="1:5">
      <c r="A1097" s="34" t="s">
        <v>960</v>
      </c>
      <c r="B1097" s="64"/>
      <c r="C1097" s="64">
        <v>0</v>
      </c>
      <c r="D1097" s="144"/>
      <c r="E1097" s="66"/>
    </row>
    <row r="1098" spans="1:5">
      <c r="A1098" s="34" t="s">
        <v>961</v>
      </c>
      <c r="B1098" s="64"/>
      <c r="C1098" s="64">
        <v>0</v>
      </c>
      <c r="D1098" s="144"/>
      <c r="E1098" s="66"/>
    </row>
    <row r="1099" spans="1:5">
      <c r="A1099" s="34" t="s">
        <v>962</v>
      </c>
      <c r="B1099" s="64"/>
      <c r="C1099" s="64">
        <v>0</v>
      </c>
      <c r="D1099" s="144"/>
      <c r="E1099" s="66"/>
    </row>
    <row r="1100" spans="1:5">
      <c r="A1100" s="34" t="s">
        <v>963</v>
      </c>
      <c r="B1100" s="64"/>
      <c r="C1100" s="64">
        <v>0</v>
      </c>
      <c r="D1100" s="144"/>
      <c r="E1100" s="66"/>
    </row>
    <row r="1101" spans="1:5">
      <c r="A1101" s="34" t="s">
        <v>964</v>
      </c>
      <c r="B1101" s="64"/>
      <c r="C1101" s="64">
        <v>0</v>
      </c>
      <c r="D1101" s="144"/>
      <c r="E1101" s="66"/>
    </row>
    <row r="1102" spans="1:5">
      <c r="A1102" s="34" t="s">
        <v>965</v>
      </c>
      <c r="B1102" s="64"/>
      <c r="C1102" s="64">
        <v>0</v>
      </c>
      <c r="D1102" s="144"/>
      <c r="E1102" s="66"/>
    </row>
    <row r="1103" spans="1:5">
      <c r="A1103" s="34" t="s">
        <v>966</v>
      </c>
      <c r="B1103" s="64"/>
      <c r="C1103" s="64">
        <v>0</v>
      </c>
      <c r="D1103" s="144"/>
      <c r="E1103" s="66"/>
    </row>
    <row r="1104" spans="1:5">
      <c r="A1104" s="34" t="s">
        <v>967</v>
      </c>
      <c r="B1104" s="64"/>
      <c r="C1104" s="64">
        <v>20</v>
      </c>
      <c r="D1104" s="144"/>
      <c r="E1104" s="66"/>
    </row>
    <row r="1105" spans="1:5">
      <c r="A1105" s="34" t="s">
        <v>143</v>
      </c>
      <c r="B1105" s="64"/>
      <c r="C1105" s="64">
        <v>0</v>
      </c>
      <c r="D1105" s="144"/>
      <c r="E1105" s="66"/>
    </row>
    <row r="1106" spans="1:5">
      <c r="A1106" s="34" t="s">
        <v>968</v>
      </c>
      <c r="B1106" s="64"/>
      <c r="C1106" s="64">
        <v>85</v>
      </c>
      <c r="D1106" s="144"/>
      <c r="E1106" s="66"/>
    </row>
    <row r="1107" spans="1:5">
      <c r="A1107" s="34" t="s">
        <v>367</v>
      </c>
      <c r="B1107" s="64">
        <v>31</v>
      </c>
      <c r="C1107" s="64">
        <v>40</v>
      </c>
      <c r="D1107" s="144"/>
      <c r="E1107" s="66"/>
    </row>
    <row r="1108" spans="1:5">
      <c r="A1108" s="34" t="s">
        <v>125</v>
      </c>
      <c r="B1108" s="64"/>
      <c r="C1108" s="64">
        <v>0</v>
      </c>
      <c r="D1108" s="144"/>
      <c r="E1108" s="66"/>
    </row>
    <row r="1109" spans="1:5">
      <c r="A1109" s="34" t="s">
        <v>127</v>
      </c>
      <c r="B1109" s="64"/>
      <c r="C1109" s="64">
        <v>0</v>
      </c>
      <c r="D1109" s="144"/>
      <c r="E1109" s="66"/>
    </row>
    <row r="1110" spans="1:5">
      <c r="A1110" s="34" t="s">
        <v>129</v>
      </c>
      <c r="B1110" s="64"/>
      <c r="C1110" s="64">
        <v>0</v>
      </c>
      <c r="D1110" s="144"/>
      <c r="E1110" s="66"/>
    </row>
    <row r="1111" spans="1:5">
      <c r="A1111" s="34" t="s">
        <v>969</v>
      </c>
      <c r="B1111" s="64"/>
      <c r="C1111" s="64">
        <v>0</v>
      </c>
      <c r="D1111" s="144"/>
      <c r="E1111" s="66"/>
    </row>
    <row r="1112" spans="1:5">
      <c r="A1112" s="34" t="s">
        <v>970</v>
      </c>
      <c r="B1112" s="64"/>
      <c r="C1112" s="64">
        <v>0</v>
      </c>
      <c r="D1112" s="144"/>
      <c r="E1112" s="66"/>
    </row>
    <row r="1113" spans="1:5">
      <c r="A1113" s="34" t="s">
        <v>971</v>
      </c>
      <c r="B1113" s="64"/>
      <c r="C1113" s="64">
        <v>0</v>
      </c>
      <c r="D1113" s="144"/>
      <c r="E1113" s="66"/>
    </row>
    <row r="1114" spans="1:5">
      <c r="A1114" s="34" t="s">
        <v>972</v>
      </c>
      <c r="B1114" s="64"/>
      <c r="C1114" s="64">
        <v>0</v>
      </c>
      <c r="D1114" s="144"/>
      <c r="E1114" s="66"/>
    </row>
    <row r="1115" spans="1:5">
      <c r="A1115" s="34" t="s">
        <v>973</v>
      </c>
      <c r="B1115" s="64">
        <v>31</v>
      </c>
      <c r="C1115" s="64">
        <v>0</v>
      </c>
      <c r="D1115" s="144"/>
      <c r="E1115" s="66"/>
    </row>
    <row r="1116" spans="1:5">
      <c r="A1116" s="34" t="s">
        <v>974</v>
      </c>
      <c r="B1116" s="64"/>
      <c r="C1116" s="64">
        <v>0</v>
      </c>
      <c r="D1116" s="144"/>
      <c r="E1116" s="66"/>
    </row>
    <row r="1117" spans="1:5">
      <c r="A1117" s="34" t="s">
        <v>975</v>
      </c>
      <c r="B1117" s="64"/>
      <c r="C1117" s="64">
        <v>0</v>
      </c>
      <c r="D1117" s="144"/>
      <c r="E1117" s="66"/>
    </row>
    <row r="1118" spans="1:5">
      <c r="A1118" s="34" t="s">
        <v>976</v>
      </c>
      <c r="B1118" s="64"/>
      <c r="C1118" s="64">
        <v>0</v>
      </c>
      <c r="D1118" s="144"/>
      <c r="E1118" s="66"/>
    </row>
    <row r="1119" spans="1:5">
      <c r="A1119" s="34" t="s">
        <v>977</v>
      </c>
      <c r="B1119" s="64"/>
      <c r="C1119" s="64">
        <v>0</v>
      </c>
      <c r="D1119" s="144"/>
      <c r="E1119" s="66"/>
    </row>
    <row r="1120" spans="1:5">
      <c r="A1120" s="34" t="s">
        <v>978</v>
      </c>
      <c r="B1120" s="64"/>
      <c r="C1120" s="64">
        <v>0</v>
      </c>
      <c r="D1120" s="144"/>
      <c r="E1120" s="66"/>
    </row>
    <row r="1121" spans="1:5">
      <c r="A1121" s="34" t="s">
        <v>979</v>
      </c>
      <c r="B1121" s="64"/>
      <c r="C1121" s="64">
        <v>40</v>
      </c>
      <c r="D1121" s="144"/>
      <c r="E1121" s="66"/>
    </row>
    <row r="1122" spans="1:5">
      <c r="A1122" s="34" t="s">
        <v>368</v>
      </c>
      <c r="B1122" s="64"/>
      <c r="C1122" s="64">
        <v>0</v>
      </c>
      <c r="D1122" s="144"/>
      <c r="E1122" s="66"/>
    </row>
    <row r="1123" spans="1:5">
      <c r="A1123" s="34" t="s">
        <v>104</v>
      </c>
      <c r="B1123" s="64">
        <v>14552</v>
      </c>
      <c r="C1123" s="64">
        <v>6933</v>
      </c>
      <c r="D1123" s="144"/>
      <c r="E1123" s="66"/>
    </row>
    <row r="1124" spans="1:5">
      <c r="A1124" s="34" t="s">
        <v>370</v>
      </c>
      <c r="B1124" s="64">
        <v>9563</v>
      </c>
      <c r="C1124" s="64">
        <v>1036</v>
      </c>
      <c r="D1124" s="144"/>
      <c r="E1124" s="66"/>
    </row>
    <row r="1125" spans="1:5">
      <c r="A1125" s="34" t="s">
        <v>980</v>
      </c>
      <c r="B1125" s="64"/>
      <c r="C1125" s="64">
        <v>0</v>
      </c>
      <c r="D1125" s="144"/>
      <c r="E1125" s="66"/>
    </row>
    <row r="1126" spans="1:5">
      <c r="A1126" s="34" t="s">
        <v>981</v>
      </c>
      <c r="B1126" s="64">
        <v>8468</v>
      </c>
      <c r="C1126" s="64">
        <v>715</v>
      </c>
      <c r="D1126" s="144"/>
      <c r="E1126" s="66"/>
    </row>
    <row r="1127" spans="1:5">
      <c r="A1127" s="34" t="s">
        <v>982</v>
      </c>
      <c r="B1127" s="64"/>
      <c r="C1127" s="64">
        <v>0</v>
      </c>
      <c r="D1127" s="144"/>
      <c r="E1127" s="66"/>
    </row>
    <row r="1128" spans="1:5">
      <c r="A1128" s="34" t="s">
        <v>983</v>
      </c>
      <c r="B1128" s="64"/>
      <c r="C1128" s="64">
        <v>0</v>
      </c>
      <c r="D1128" s="144"/>
      <c r="E1128" s="66"/>
    </row>
    <row r="1129" spans="1:5">
      <c r="A1129" s="34" t="s">
        <v>984</v>
      </c>
      <c r="B1129" s="64">
        <v>207</v>
      </c>
      <c r="C1129" s="64">
        <v>28</v>
      </c>
      <c r="D1129" s="144">
        <f>(C1129/B1129)*100</f>
        <v>13.5265700483092</v>
      </c>
      <c r="E1129" s="66"/>
    </row>
    <row r="1130" spans="1:5">
      <c r="A1130" s="34" t="s">
        <v>985</v>
      </c>
      <c r="B1130" s="64"/>
      <c r="C1130" s="64">
        <v>0</v>
      </c>
      <c r="D1130" s="144"/>
      <c r="E1130" s="66"/>
    </row>
    <row r="1131" spans="1:5">
      <c r="A1131" s="34" t="s">
        <v>986</v>
      </c>
      <c r="B1131" s="64">
        <v>10</v>
      </c>
      <c r="C1131" s="64">
        <v>18</v>
      </c>
      <c r="D1131" s="144"/>
      <c r="E1131" s="66"/>
    </row>
    <row r="1132" spans="1:5">
      <c r="A1132" s="34" t="s">
        <v>987</v>
      </c>
      <c r="B1132" s="64"/>
      <c r="C1132" s="64">
        <v>72</v>
      </c>
      <c r="D1132" s="144"/>
      <c r="E1132" s="66"/>
    </row>
    <row r="1133" spans="1:5">
      <c r="A1133" s="34" t="s">
        <v>988</v>
      </c>
      <c r="B1133" s="64"/>
      <c r="C1133" s="64">
        <v>0</v>
      </c>
      <c r="D1133" s="144"/>
      <c r="E1133" s="66"/>
    </row>
    <row r="1134" spans="1:5">
      <c r="A1134" s="34" t="s">
        <v>989</v>
      </c>
      <c r="B1134" s="64">
        <v>878</v>
      </c>
      <c r="C1134" s="64">
        <v>203</v>
      </c>
      <c r="D1134" s="144"/>
      <c r="E1134" s="66"/>
    </row>
    <row r="1135" spans="1:5">
      <c r="A1135" s="34" t="s">
        <v>372</v>
      </c>
      <c r="B1135" s="64">
        <v>4989</v>
      </c>
      <c r="C1135" s="64">
        <v>5897</v>
      </c>
      <c r="D1135" s="144">
        <f>(C1135/B1135)*100</f>
        <v>118.200040088194</v>
      </c>
      <c r="E1135" s="66"/>
    </row>
    <row r="1136" spans="1:5">
      <c r="A1136" s="34" t="s">
        <v>990</v>
      </c>
      <c r="B1136" s="64">
        <v>4989</v>
      </c>
      <c r="C1136" s="64">
        <v>5897</v>
      </c>
      <c r="D1136" s="144">
        <f>(C1136/B1136)*100</f>
        <v>118.200040088194</v>
      </c>
      <c r="E1136" s="66"/>
    </row>
    <row r="1137" spans="1:5">
      <c r="A1137" s="34" t="s">
        <v>991</v>
      </c>
      <c r="B1137" s="64"/>
      <c r="C1137" s="64">
        <v>0</v>
      </c>
      <c r="D1137" s="144"/>
      <c r="E1137" s="66"/>
    </row>
    <row r="1138" spans="1:5">
      <c r="A1138" s="34" t="s">
        <v>992</v>
      </c>
      <c r="B1138" s="64"/>
      <c r="C1138" s="64">
        <v>0</v>
      </c>
      <c r="D1138" s="144"/>
      <c r="E1138" s="66"/>
    </row>
    <row r="1139" spans="1:5">
      <c r="A1139" s="34" t="s">
        <v>373</v>
      </c>
      <c r="B1139" s="64"/>
      <c r="C1139" s="64">
        <v>0</v>
      </c>
      <c r="D1139" s="144"/>
      <c r="E1139" s="66"/>
    </row>
    <row r="1140" spans="1:5">
      <c r="A1140" s="34" t="s">
        <v>993</v>
      </c>
      <c r="B1140" s="64"/>
      <c r="C1140" s="64">
        <v>0</v>
      </c>
      <c r="D1140" s="144"/>
      <c r="E1140" s="66"/>
    </row>
    <row r="1141" spans="1:5">
      <c r="A1141" s="34" t="s">
        <v>994</v>
      </c>
      <c r="B1141" s="64"/>
      <c r="C1141" s="64">
        <v>0</v>
      </c>
      <c r="D1141" s="144"/>
      <c r="E1141" s="66"/>
    </row>
    <row r="1142" spans="1:5">
      <c r="A1142" s="34" t="s">
        <v>995</v>
      </c>
      <c r="B1142" s="64"/>
      <c r="C1142" s="64">
        <v>0</v>
      </c>
      <c r="D1142" s="144"/>
      <c r="E1142" s="66"/>
    </row>
    <row r="1143" spans="1:5">
      <c r="A1143" s="34" t="s">
        <v>105</v>
      </c>
      <c r="B1143" s="64">
        <v>532</v>
      </c>
      <c r="C1143" s="64">
        <v>541</v>
      </c>
      <c r="D1143" s="144"/>
      <c r="E1143" s="66"/>
    </row>
    <row r="1144" spans="1:5">
      <c r="A1144" s="34" t="s">
        <v>374</v>
      </c>
      <c r="B1144" s="64">
        <v>314</v>
      </c>
      <c r="C1144" s="64">
        <v>356</v>
      </c>
      <c r="D1144" s="144">
        <f>(C1144/B1144)*100</f>
        <v>113.375796178344</v>
      </c>
      <c r="E1144" s="66"/>
    </row>
    <row r="1145" spans="1:5">
      <c r="A1145" s="34" t="s">
        <v>125</v>
      </c>
      <c r="B1145" s="64"/>
      <c r="C1145" s="64">
        <v>0</v>
      </c>
      <c r="D1145" s="144"/>
      <c r="E1145" s="66"/>
    </row>
    <row r="1146" spans="1:5">
      <c r="A1146" s="34" t="s">
        <v>127</v>
      </c>
      <c r="B1146" s="64"/>
      <c r="C1146" s="64">
        <v>0</v>
      </c>
      <c r="D1146" s="144"/>
      <c r="E1146" s="66"/>
    </row>
    <row r="1147" spans="1:5">
      <c r="A1147" s="34" t="s">
        <v>129</v>
      </c>
      <c r="B1147" s="64"/>
      <c r="C1147" s="64">
        <v>0</v>
      </c>
      <c r="D1147" s="144"/>
      <c r="E1147" s="66"/>
    </row>
    <row r="1148" spans="1:5">
      <c r="A1148" s="34" t="s">
        <v>996</v>
      </c>
      <c r="B1148" s="64"/>
      <c r="C1148" s="64">
        <v>0</v>
      </c>
      <c r="D1148" s="144"/>
      <c r="E1148" s="66"/>
    </row>
    <row r="1149" spans="1:5">
      <c r="A1149" s="34" t="s">
        <v>997</v>
      </c>
      <c r="B1149" s="64"/>
      <c r="C1149" s="64">
        <v>0</v>
      </c>
      <c r="D1149" s="144"/>
      <c r="E1149" s="66"/>
    </row>
    <row r="1150" spans="1:5">
      <c r="A1150" s="34" t="s">
        <v>998</v>
      </c>
      <c r="B1150" s="64"/>
      <c r="C1150" s="64">
        <v>0</v>
      </c>
      <c r="D1150" s="144"/>
      <c r="E1150" s="66"/>
    </row>
    <row r="1151" spans="1:5">
      <c r="A1151" s="34" t="s">
        <v>999</v>
      </c>
      <c r="B1151" s="64"/>
      <c r="C1151" s="64">
        <v>0</v>
      </c>
      <c r="D1151" s="144"/>
      <c r="E1151" s="66"/>
    </row>
    <row r="1152" spans="1:5">
      <c r="A1152" s="34" t="s">
        <v>1000</v>
      </c>
      <c r="B1152" s="64">
        <v>155</v>
      </c>
      <c r="C1152" s="64">
        <v>166</v>
      </c>
      <c r="D1152" s="144"/>
      <c r="E1152" s="66"/>
    </row>
    <row r="1153" spans="1:5">
      <c r="A1153" s="34" t="s">
        <v>1001</v>
      </c>
      <c r="B1153" s="64"/>
      <c r="C1153" s="64">
        <v>0</v>
      </c>
      <c r="D1153" s="144"/>
      <c r="E1153" s="66"/>
    </row>
    <row r="1154" spans="1:5">
      <c r="A1154" s="34" t="s">
        <v>1002</v>
      </c>
      <c r="B1154" s="64"/>
      <c r="C1154" s="64">
        <v>0</v>
      </c>
      <c r="D1154" s="144"/>
      <c r="E1154" s="66"/>
    </row>
    <row r="1155" spans="1:5">
      <c r="A1155" s="34" t="s">
        <v>1003</v>
      </c>
      <c r="B1155" s="64"/>
      <c r="C1155" s="64">
        <v>0</v>
      </c>
      <c r="D1155" s="144"/>
      <c r="E1155" s="66"/>
    </row>
    <row r="1156" spans="1:5">
      <c r="A1156" s="34" t="s">
        <v>1004</v>
      </c>
      <c r="B1156" s="64"/>
      <c r="C1156" s="64">
        <v>0</v>
      </c>
      <c r="D1156" s="144"/>
      <c r="E1156" s="66"/>
    </row>
    <row r="1157" spans="1:5">
      <c r="A1157" s="34" t="s">
        <v>1005</v>
      </c>
      <c r="B1157" s="64"/>
      <c r="C1157" s="64">
        <v>0</v>
      </c>
      <c r="D1157" s="144"/>
      <c r="E1157" s="66"/>
    </row>
    <row r="1158" spans="1:5">
      <c r="A1158" s="34" t="s">
        <v>1006</v>
      </c>
      <c r="B1158" s="64"/>
      <c r="C1158" s="64">
        <v>0</v>
      </c>
      <c r="D1158" s="144"/>
      <c r="E1158" s="66"/>
    </row>
    <row r="1159" spans="1:5">
      <c r="A1159" s="34" t="s">
        <v>1007</v>
      </c>
      <c r="B1159" s="64"/>
      <c r="C1159" s="64">
        <v>0</v>
      </c>
      <c r="D1159" s="144"/>
      <c r="E1159" s="66"/>
    </row>
    <row r="1160" spans="1:5">
      <c r="A1160" s="34" t="s">
        <v>143</v>
      </c>
      <c r="B1160" s="64">
        <v>159</v>
      </c>
      <c r="C1160" s="64">
        <v>190</v>
      </c>
      <c r="D1160" s="144"/>
      <c r="E1160" s="66"/>
    </row>
    <row r="1161" spans="1:5">
      <c r="A1161" s="34" t="s">
        <v>1008</v>
      </c>
      <c r="B1161" s="64"/>
      <c r="C1161" s="64">
        <v>0</v>
      </c>
      <c r="D1161" s="144"/>
      <c r="E1161" s="66"/>
    </row>
    <row r="1162" spans="1:5">
      <c r="A1162" s="34" t="s">
        <v>377</v>
      </c>
      <c r="B1162" s="64"/>
      <c r="C1162" s="64">
        <v>0</v>
      </c>
      <c r="D1162" s="144"/>
      <c r="E1162" s="66"/>
    </row>
    <row r="1163" spans="1:5">
      <c r="A1163" s="34" t="s">
        <v>1009</v>
      </c>
      <c r="B1163" s="64"/>
      <c r="C1163" s="64">
        <v>0</v>
      </c>
      <c r="D1163" s="144"/>
      <c r="E1163" s="66"/>
    </row>
    <row r="1164" spans="1:5">
      <c r="A1164" s="34" t="s">
        <v>1010</v>
      </c>
      <c r="B1164" s="64"/>
      <c r="C1164" s="64">
        <v>0</v>
      </c>
      <c r="D1164" s="144"/>
      <c r="E1164" s="66"/>
    </row>
    <row r="1165" spans="1:5">
      <c r="A1165" s="34" t="s">
        <v>1011</v>
      </c>
      <c r="B1165" s="64"/>
      <c r="C1165" s="64">
        <v>0</v>
      </c>
      <c r="D1165" s="144"/>
      <c r="E1165" s="66"/>
    </row>
    <row r="1166" spans="1:5">
      <c r="A1166" s="34" t="s">
        <v>1012</v>
      </c>
      <c r="B1166" s="64"/>
      <c r="C1166" s="64">
        <v>0</v>
      </c>
      <c r="D1166" s="144"/>
      <c r="E1166" s="66"/>
    </row>
    <row r="1167" spans="1:5">
      <c r="A1167" s="34" t="s">
        <v>1013</v>
      </c>
      <c r="B1167" s="64"/>
      <c r="C1167" s="64">
        <v>0</v>
      </c>
      <c r="D1167" s="144"/>
      <c r="E1167" s="66"/>
    </row>
    <row r="1168" spans="1:5">
      <c r="A1168" s="34" t="s">
        <v>379</v>
      </c>
      <c r="B1168" s="64">
        <v>195</v>
      </c>
      <c r="C1168" s="64">
        <v>167</v>
      </c>
      <c r="D1168" s="144"/>
      <c r="E1168" s="66"/>
    </row>
    <row r="1169" spans="1:5">
      <c r="A1169" s="34" t="s">
        <v>1014</v>
      </c>
      <c r="B1169" s="64">
        <v>195</v>
      </c>
      <c r="C1169" s="64">
        <v>167</v>
      </c>
      <c r="D1169" s="144"/>
      <c r="E1169" s="66"/>
    </row>
    <row r="1170" spans="1:5">
      <c r="A1170" s="34" t="s">
        <v>1015</v>
      </c>
      <c r="B1170" s="64"/>
      <c r="C1170" s="64">
        <v>0</v>
      </c>
      <c r="D1170" s="144"/>
      <c r="E1170" s="66"/>
    </row>
    <row r="1171" spans="1:5">
      <c r="A1171" s="34" t="s">
        <v>1016</v>
      </c>
      <c r="B1171" s="64"/>
      <c r="C1171" s="64">
        <v>0</v>
      </c>
      <c r="D1171" s="144"/>
      <c r="E1171" s="66"/>
    </row>
    <row r="1172" spans="1:5">
      <c r="A1172" s="34" t="s">
        <v>1017</v>
      </c>
      <c r="B1172" s="64"/>
      <c r="C1172" s="64">
        <v>0</v>
      </c>
      <c r="D1172" s="144"/>
      <c r="E1172" s="66"/>
    </row>
    <row r="1173" spans="1:5">
      <c r="A1173" s="34" t="s">
        <v>1018</v>
      </c>
      <c r="B1173" s="64"/>
      <c r="C1173" s="64">
        <v>0</v>
      </c>
      <c r="D1173" s="144"/>
      <c r="E1173" s="66"/>
    </row>
    <row r="1174" spans="1:5">
      <c r="A1174" s="34" t="s">
        <v>380</v>
      </c>
      <c r="B1174" s="64">
        <v>23</v>
      </c>
      <c r="C1174" s="64">
        <v>18</v>
      </c>
      <c r="D1174" s="144"/>
      <c r="E1174" s="66"/>
    </row>
    <row r="1175" spans="1:5">
      <c r="A1175" s="34" t="s">
        <v>1019</v>
      </c>
      <c r="B1175" s="64"/>
      <c r="C1175" s="64">
        <v>0</v>
      </c>
      <c r="D1175" s="144"/>
      <c r="E1175" s="66"/>
    </row>
    <row r="1176" spans="1:5">
      <c r="A1176" s="34" t="s">
        <v>1020</v>
      </c>
      <c r="B1176" s="64"/>
      <c r="C1176" s="64">
        <v>0</v>
      </c>
      <c r="D1176" s="144"/>
      <c r="E1176" s="66"/>
    </row>
    <row r="1177" spans="1:5">
      <c r="A1177" s="34" t="s">
        <v>1021</v>
      </c>
      <c r="B1177" s="64">
        <v>23</v>
      </c>
      <c r="C1177" s="64">
        <v>18</v>
      </c>
      <c r="D1177" s="144"/>
      <c r="E1177" s="66"/>
    </row>
    <row r="1178" spans="1:5">
      <c r="A1178" s="34" t="s">
        <v>1022</v>
      </c>
      <c r="B1178" s="64"/>
      <c r="C1178" s="64">
        <v>0</v>
      </c>
      <c r="D1178" s="144"/>
      <c r="E1178" s="66"/>
    </row>
    <row r="1179" spans="1:5">
      <c r="A1179" s="34" t="s">
        <v>1023</v>
      </c>
      <c r="B1179" s="64"/>
      <c r="C1179" s="64">
        <v>0</v>
      </c>
      <c r="D1179" s="144"/>
      <c r="E1179" s="66"/>
    </row>
    <row r="1180" spans="1:5">
      <c r="A1180" s="34" t="s">
        <v>1024</v>
      </c>
      <c r="B1180" s="64"/>
      <c r="C1180" s="64">
        <v>0</v>
      </c>
      <c r="D1180" s="144"/>
      <c r="E1180" s="66"/>
    </row>
    <row r="1181" spans="1:5">
      <c r="A1181" s="34" t="s">
        <v>1025</v>
      </c>
      <c r="B1181" s="64"/>
      <c r="C1181" s="64">
        <v>0</v>
      </c>
      <c r="D1181" s="144"/>
      <c r="E1181" s="66"/>
    </row>
    <row r="1182" spans="1:5">
      <c r="A1182" s="34" t="s">
        <v>1026</v>
      </c>
      <c r="B1182" s="64"/>
      <c r="C1182" s="64">
        <v>0</v>
      </c>
      <c r="D1182" s="144"/>
      <c r="E1182" s="66"/>
    </row>
    <row r="1183" spans="1:5">
      <c r="A1183" s="34" t="s">
        <v>1027</v>
      </c>
      <c r="B1183" s="64"/>
      <c r="C1183" s="64">
        <v>0</v>
      </c>
      <c r="D1183" s="144"/>
      <c r="E1183" s="66"/>
    </row>
    <row r="1184" spans="1:5">
      <c r="A1184" s="34" t="s">
        <v>1028</v>
      </c>
      <c r="B1184" s="64"/>
      <c r="C1184" s="64">
        <v>0</v>
      </c>
      <c r="D1184" s="144"/>
      <c r="E1184" s="66"/>
    </row>
    <row r="1185" spans="1:5">
      <c r="A1185" s="34" t="s">
        <v>1029</v>
      </c>
      <c r="B1185" s="64"/>
      <c r="C1185" s="64">
        <v>0</v>
      </c>
      <c r="D1185" s="144"/>
      <c r="E1185" s="66"/>
    </row>
    <row r="1186" spans="1:5">
      <c r="A1186" s="34" t="s">
        <v>1030</v>
      </c>
      <c r="B1186" s="64"/>
      <c r="C1186" s="64">
        <v>0</v>
      </c>
      <c r="D1186" s="144"/>
      <c r="E1186" s="66"/>
    </row>
    <row r="1187" spans="1:5">
      <c r="A1187" s="34" t="s">
        <v>106</v>
      </c>
      <c r="B1187" s="64">
        <v>3273</v>
      </c>
      <c r="C1187" s="64">
        <v>5040</v>
      </c>
      <c r="D1187" s="144"/>
      <c r="E1187" s="66"/>
    </row>
    <row r="1188" spans="1:5">
      <c r="A1188" s="34" t="s">
        <v>382</v>
      </c>
      <c r="B1188" s="64">
        <v>1225</v>
      </c>
      <c r="C1188" s="64">
        <v>1727</v>
      </c>
      <c r="D1188" s="144"/>
      <c r="E1188" s="66"/>
    </row>
    <row r="1189" spans="1:5">
      <c r="A1189" s="34" t="s">
        <v>125</v>
      </c>
      <c r="B1189" s="64">
        <v>649</v>
      </c>
      <c r="C1189" s="64">
        <v>702</v>
      </c>
      <c r="D1189" s="144">
        <f>(C1189/B1189)*100</f>
        <v>108.166409861325</v>
      </c>
      <c r="E1189" s="66"/>
    </row>
    <row r="1190" spans="1:5">
      <c r="A1190" s="34" t="s">
        <v>127</v>
      </c>
      <c r="B1190" s="64">
        <v>572</v>
      </c>
      <c r="C1190" s="64">
        <v>1025</v>
      </c>
      <c r="D1190" s="144"/>
      <c r="E1190" s="66"/>
    </row>
    <row r="1191" spans="1:5">
      <c r="A1191" s="34" t="s">
        <v>129</v>
      </c>
      <c r="B1191" s="64"/>
      <c r="C1191" s="64">
        <v>0</v>
      </c>
      <c r="D1191" s="144"/>
      <c r="E1191" s="66"/>
    </row>
    <row r="1192" spans="1:5">
      <c r="A1192" s="34" t="s">
        <v>1031</v>
      </c>
      <c r="B1192" s="64">
        <v>4</v>
      </c>
      <c r="C1192" s="64">
        <v>0</v>
      </c>
      <c r="D1192" s="144"/>
      <c r="E1192" s="66"/>
    </row>
    <row r="1193" spans="1:5">
      <c r="A1193" s="34" t="s">
        <v>1032</v>
      </c>
      <c r="B1193" s="64"/>
      <c r="C1193" s="64">
        <v>0</v>
      </c>
      <c r="D1193" s="144"/>
      <c r="E1193" s="66"/>
    </row>
    <row r="1194" spans="1:5">
      <c r="A1194" s="34" t="s">
        <v>1033</v>
      </c>
      <c r="B1194" s="64"/>
      <c r="C1194" s="64">
        <v>0</v>
      </c>
      <c r="D1194" s="144"/>
      <c r="E1194" s="66"/>
    </row>
    <row r="1195" spans="1:5">
      <c r="A1195" s="34" t="s">
        <v>1034</v>
      </c>
      <c r="B1195" s="64"/>
      <c r="C1195" s="64">
        <v>0</v>
      </c>
      <c r="D1195" s="144"/>
      <c r="E1195" s="66"/>
    </row>
    <row r="1196" spans="1:5">
      <c r="A1196" s="34" t="s">
        <v>1035</v>
      </c>
      <c r="B1196" s="64"/>
      <c r="C1196" s="64">
        <v>0</v>
      </c>
      <c r="D1196" s="144"/>
      <c r="E1196" s="66"/>
    </row>
    <row r="1197" spans="1:5">
      <c r="A1197" s="34" t="s">
        <v>143</v>
      </c>
      <c r="B1197" s="64"/>
      <c r="C1197" s="64">
        <v>0</v>
      </c>
      <c r="D1197" s="144"/>
      <c r="E1197" s="66"/>
    </row>
    <row r="1198" spans="1:5">
      <c r="A1198" s="34" t="s">
        <v>1036</v>
      </c>
      <c r="B1198" s="64"/>
      <c r="C1198" s="64">
        <v>0</v>
      </c>
      <c r="D1198" s="144"/>
      <c r="E1198" s="66"/>
    </row>
    <row r="1199" spans="1:5">
      <c r="A1199" s="34" t="s">
        <v>383</v>
      </c>
      <c r="B1199" s="64">
        <v>843</v>
      </c>
      <c r="C1199" s="64">
        <v>1395</v>
      </c>
      <c r="D1199" s="144">
        <f>(C1199/B1199)*100</f>
        <v>165.480427046263</v>
      </c>
      <c r="E1199" s="66"/>
    </row>
    <row r="1200" spans="1:5">
      <c r="A1200" s="34" t="s">
        <v>125</v>
      </c>
      <c r="B1200" s="64"/>
      <c r="C1200" s="64">
        <v>0</v>
      </c>
      <c r="D1200" s="144"/>
      <c r="E1200" s="66"/>
    </row>
    <row r="1201" spans="1:5">
      <c r="A1201" s="34" t="s">
        <v>127</v>
      </c>
      <c r="B1201" s="64"/>
      <c r="C1201" s="64">
        <v>0</v>
      </c>
      <c r="D1201" s="144"/>
      <c r="E1201" s="66"/>
    </row>
    <row r="1202" spans="1:5">
      <c r="A1202" s="34" t="s">
        <v>129</v>
      </c>
      <c r="B1202" s="64"/>
      <c r="C1202" s="64">
        <v>0</v>
      </c>
      <c r="D1202" s="144"/>
      <c r="E1202" s="66"/>
    </row>
    <row r="1203" spans="1:5">
      <c r="A1203" s="34" t="s">
        <v>1037</v>
      </c>
      <c r="B1203" s="64">
        <v>319</v>
      </c>
      <c r="C1203" s="64">
        <v>1395</v>
      </c>
      <c r="D1203" s="144"/>
      <c r="E1203" s="66"/>
    </row>
    <row r="1204" spans="1:5">
      <c r="A1204" s="34" t="s">
        <v>1038</v>
      </c>
      <c r="B1204" s="64">
        <v>524</v>
      </c>
      <c r="C1204" s="64">
        <v>0</v>
      </c>
      <c r="D1204" s="144"/>
      <c r="E1204" s="66"/>
    </row>
    <row r="1205" spans="1:5">
      <c r="A1205" s="34" t="s">
        <v>385</v>
      </c>
      <c r="B1205" s="64">
        <v>288</v>
      </c>
      <c r="C1205" s="64">
        <v>346</v>
      </c>
      <c r="D1205" s="144"/>
      <c r="E1205" s="66"/>
    </row>
    <row r="1206" spans="1:5">
      <c r="A1206" s="34" t="s">
        <v>125</v>
      </c>
      <c r="B1206" s="64"/>
      <c r="C1206" s="64">
        <v>0</v>
      </c>
      <c r="D1206" s="144"/>
      <c r="E1206" s="66"/>
    </row>
    <row r="1207" spans="1:5">
      <c r="A1207" s="34" t="s">
        <v>127</v>
      </c>
      <c r="B1207" s="64"/>
      <c r="C1207" s="64">
        <v>0</v>
      </c>
      <c r="D1207" s="144"/>
      <c r="E1207" s="66"/>
    </row>
    <row r="1208" spans="1:5">
      <c r="A1208" s="34" t="s">
        <v>129</v>
      </c>
      <c r="B1208" s="64"/>
      <c r="C1208" s="64">
        <v>0</v>
      </c>
      <c r="D1208" s="144"/>
      <c r="E1208" s="66"/>
    </row>
    <row r="1209" spans="1:5">
      <c r="A1209" s="34" t="s">
        <v>1039</v>
      </c>
      <c r="B1209" s="64"/>
      <c r="C1209" s="64">
        <v>0</v>
      </c>
      <c r="D1209" s="144"/>
      <c r="E1209" s="66"/>
    </row>
    <row r="1210" spans="1:5">
      <c r="A1210" s="34" t="s">
        <v>1040</v>
      </c>
      <c r="B1210" s="64">
        <v>288</v>
      </c>
      <c r="C1210" s="64">
        <v>346</v>
      </c>
      <c r="D1210" s="144"/>
      <c r="E1210" s="66"/>
    </row>
    <row r="1211" spans="1:5">
      <c r="A1211" s="34" t="s">
        <v>143</v>
      </c>
      <c r="B1211" s="64"/>
      <c r="C1211" s="64">
        <v>0</v>
      </c>
      <c r="D1211" s="144"/>
      <c r="E1211" s="66"/>
    </row>
    <row r="1212" spans="1:5">
      <c r="A1212" s="34" t="s">
        <v>1041</v>
      </c>
      <c r="B1212" s="64"/>
      <c r="C1212" s="64">
        <v>0</v>
      </c>
      <c r="D1212" s="144"/>
      <c r="E1212" s="66"/>
    </row>
    <row r="1213" spans="1:5">
      <c r="A1213" s="34" t="s">
        <v>386</v>
      </c>
      <c r="B1213" s="64">
        <v>31</v>
      </c>
      <c r="C1213" s="64">
        <v>0</v>
      </c>
      <c r="D1213" s="144"/>
      <c r="E1213" s="66"/>
    </row>
    <row r="1214" spans="1:5">
      <c r="A1214" s="34" t="s">
        <v>125</v>
      </c>
      <c r="B1214" s="64">
        <v>31</v>
      </c>
      <c r="C1214" s="64">
        <v>0</v>
      </c>
      <c r="D1214" s="144"/>
      <c r="E1214" s="66"/>
    </row>
    <row r="1215" spans="1:5">
      <c r="A1215" s="34" t="s">
        <v>127</v>
      </c>
      <c r="B1215" s="64"/>
      <c r="C1215" s="64">
        <v>0</v>
      </c>
      <c r="D1215" s="144"/>
      <c r="E1215" s="66"/>
    </row>
    <row r="1216" spans="1:5">
      <c r="A1216" s="34" t="s">
        <v>129</v>
      </c>
      <c r="B1216" s="64"/>
      <c r="C1216" s="64">
        <v>0</v>
      </c>
      <c r="D1216" s="144"/>
      <c r="E1216" s="66"/>
    </row>
    <row r="1217" spans="1:5">
      <c r="A1217" s="34" t="s">
        <v>1042</v>
      </c>
      <c r="B1217" s="64"/>
      <c r="C1217" s="64">
        <v>0</v>
      </c>
      <c r="D1217" s="144"/>
      <c r="E1217" s="66"/>
    </row>
    <row r="1218" spans="1:5">
      <c r="A1218" s="34" t="s">
        <v>1043</v>
      </c>
      <c r="B1218" s="64"/>
      <c r="C1218" s="64">
        <v>0</v>
      </c>
      <c r="D1218" s="144"/>
      <c r="E1218" s="66"/>
    </row>
    <row r="1219" spans="1:5">
      <c r="A1219" s="34" t="s">
        <v>1044</v>
      </c>
      <c r="B1219" s="64"/>
      <c r="C1219" s="64">
        <v>0</v>
      </c>
      <c r="D1219" s="144"/>
      <c r="E1219" s="66"/>
    </row>
    <row r="1220" spans="1:5">
      <c r="A1220" s="34" t="s">
        <v>1045</v>
      </c>
      <c r="B1220" s="64"/>
      <c r="C1220" s="64">
        <v>0</v>
      </c>
      <c r="D1220" s="144"/>
      <c r="E1220" s="66"/>
    </row>
    <row r="1221" spans="1:5">
      <c r="A1221" s="34" t="s">
        <v>1046</v>
      </c>
      <c r="B1221" s="64"/>
      <c r="C1221" s="64">
        <v>0</v>
      </c>
      <c r="D1221" s="144"/>
      <c r="E1221" s="66"/>
    </row>
    <row r="1222" spans="1:5">
      <c r="A1222" s="34" t="s">
        <v>1047</v>
      </c>
      <c r="B1222" s="64"/>
      <c r="C1222" s="64">
        <v>0</v>
      </c>
      <c r="D1222" s="144"/>
      <c r="E1222" s="66"/>
    </row>
    <row r="1223" spans="1:5">
      <c r="A1223" s="34" t="s">
        <v>1048</v>
      </c>
      <c r="B1223" s="64"/>
      <c r="C1223" s="64">
        <v>0</v>
      </c>
      <c r="D1223" s="144"/>
      <c r="E1223" s="66"/>
    </row>
    <row r="1224" spans="1:5">
      <c r="A1224" s="34" t="s">
        <v>1049</v>
      </c>
      <c r="B1224" s="64"/>
      <c r="C1224" s="64">
        <v>0</v>
      </c>
      <c r="D1224" s="144"/>
      <c r="E1224" s="66"/>
    </row>
    <row r="1225" spans="1:5">
      <c r="A1225" s="34" t="s">
        <v>1050</v>
      </c>
      <c r="B1225" s="64"/>
      <c r="C1225" s="64">
        <v>0</v>
      </c>
      <c r="D1225" s="144"/>
      <c r="E1225" s="66"/>
    </row>
    <row r="1226" spans="1:5">
      <c r="A1226" s="34" t="s">
        <v>388</v>
      </c>
      <c r="B1226" s="64">
        <v>231</v>
      </c>
      <c r="C1226" s="64">
        <v>575</v>
      </c>
      <c r="D1226" s="144"/>
      <c r="E1226" s="66"/>
    </row>
    <row r="1227" spans="1:5">
      <c r="A1227" s="34" t="s">
        <v>1051</v>
      </c>
      <c r="B1227" s="64">
        <v>70</v>
      </c>
      <c r="C1227" s="64">
        <v>415</v>
      </c>
      <c r="D1227" s="144"/>
      <c r="E1227" s="66"/>
    </row>
    <row r="1228" spans="1:5">
      <c r="A1228" s="34" t="s">
        <v>1052</v>
      </c>
      <c r="B1228" s="64">
        <v>161</v>
      </c>
      <c r="C1228" s="64">
        <v>160</v>
      </c>
      <c r="D1228" s="144"/>
      <c r="E1228" s="66"/>
    </row>
    <row r="1229" spans="1:5">
      <c r="A1229" s="34" t="s">
        <v>1053</v>
      </c>
      <c r="B1229" s="64"/>
      <c r="C1229" s="64">
        <v>0</v>
      </c>
      <c r="D1229" s="144"/>
      <c r="E1229" s="66"/>
    </row>
    <row r="1230" spans="1:5">
      <c r="A1230" s="34" t="s">
        <v>389</v>
      </c>
      <c r="B1230" s="64">
        <v>655</v>
      </c>
      <c r="C1230" s="64">
        <v>997</v>
      </c>
      <c r="D1230" s="144"/>
      <c r="E1230" s="66"/>
    </row>
    <row r="1231" spans="1:5">
      <c r="A1231" s="34" t="s">
        <v>1054</v>
      </c>
      <c r="B1231" s="64">
        <v>655</v>
      </c>
      <c r="C1231" s="64">
        <v>997</v>
      </c>
      <c r="D1231" s="144"/>
      <c r="E1231" s="66"/>
    </row>
    <row r="1232" spans="1:5">
      <c r="A1232" s="34" t="s">
        <v>1055</v>
      </c>
      <c r="B1232" s="64"/>
      <c r="C1232" s="64">
        <v>0</v>
      </c>
      <c r="D1232" s="144"/>
      <c r="E1232" s="66"/>
    </row>
    <row r="1233" spans="1:5">
      <c r="A1233" s="34" t="s">
        <v>1056</v>
      </c>
      <c r="B1233" s="64"/>
      <c r="C1233" s="64">
        <v>0</v>
      </c>
      <c r="D1233" s="144"/>
      <c r="E1233" s="66"/>
    </row>
    <row r="1234" spans="1:5">
      <c r="A1234" s="34" t="s">
        <v>390</v>
      </c>
      <c r="B1234" s="64"/>
      <c r="C1234" s="64">
        <v>0</v>
      </c>
      <c r="D1234" s="144"/>
      <c r="E1234" s="66"/>
    </row>
    <row r="1235" spans="1:5">
      <c r="A1235" s="34" t="s">
        <v>107</v>
      </c>
      <c r="B1235" s="64"/>
      <c r="C1235" s="64">
        <v>6000</v>
      </c>
      <c r="D1235" s="144"/>
      <c r="E1235" s="66"/>
    </row>
    <row r="1236" spans="1:5">
      <c r="A1236" s="34" t="s">
        <v>108</v>
      </c>
      <c r="B1236" s="64">
        <v>1174</v>
      </c>
      <c r="C1236" s="64">
        <v>1350</v>
      </c>
      <c r="D1236" s="144"/>
      <c r="E1236" s="66"/>
    </row>
    <row r="1237" spans="1:5">
      <c r="A1237" s="34" t="s">
        <v>391</v>
      </c>
      <c r="B1237" s="64">
        <v>1174</v>
      </c>
      <c r="C1237" s="64">
        <v>1350</v>
      </c>
      <c r="D1237" s="144"/>
      <c r="E1237" s="66"/>
    </row>
    <row r="1238" spans="1:5">
      <c r="A1238" s="34" t="s">
        <v>1057</v>
      </c>
      <c r="B1238" s="64">
        <v>1174</v>
      </c>
      <c r="C1238" s="64">
        <v>1350</v>
      </c>
      <c r="D1238" s="144"/>
      <c r="E1238" s="66"/>
    </row>
    <row r="1239" spans="1:5">
      <c r="A1239" s="34" t="s">
        <v>1058</v>
      </c>
      <c r="B1239" s="64"/>
      <c r="C1239" s="64">
        <v>0</v>
      </c>
      <c r="D1239" s="144"/>
      <c r="E1239" s="66"/>
    </row>
    <row r="1240" spans="1:5">
      <c r="A1240" s="34" t="s">
        <v>1059</v>
      </c>
      <c r="B1240" s="64"/>
      <c r="C1240" s="64">
        <v>0</v>
      </c>
      <c r="D1240" s="144"/>
      <c r="E1240" s="66"/>
    </row>
    <row r="1241" spans="1:5">
      <c r="A1241" s="34" t="s">
        <v>1060</v>
      </c>
      <c r="B1241" s="64"/>
      <c r="C1241" s="64">
        <v>0</v>
      </c>
      <c r="D1241" s="144"/>
      <c r="E1241" s="66"/>
    </row>
    <row r="1242" spans="1:5">
      <c r="A1242" s="34" t="s">
        <v>109</v>
      </c>
      <c r="B1242" s="64">
        <v>3</v>
      </c>
      <c r="C1242" s="64">
        <v>50</v>
      </c>
      <c r="D1242" s="144"/>
      <c r="E1242" s="66"/>
    </row>
    <row r="1243" spans="1:5">
      <c r="A1243" s="34" t="s">
        <v>393</v>
      </c>
      <c r="B1243" s="64">
        <v>3</v>
      </c>
      <c r="C1243" s="64">
        <v>50</v>
      </c>
      <c r="D1243" s="144"/>
      <c r="E1243" s="66"/>
    </row>
    <row r="1244" spans="1:5">
      <c r="A1244" s="34" t="s">
        <v>110</v>
      </c>
      <c r="B1244" s="64">
        <v>37</v>
      </c>
      <c r="C1244" s="64">
        <v>64425</v>
      </c>
      <c r="D1244" s="144"/>
      <c r="E1244" s="66"/>
    </row>
    <row r="1245" spans="1:5">
      <c r="A1245" s="34" t="s">
        <v>394</v>
      </c>
      <c r="B1245" s="64"/>
      <c r="C1245" s="64">
        <v>17072</v>
      </c>
      <c r="D1245" s="144"/>
      <c r="E1245" s="66"/>
    </row>
    <row r="1246" spans="1:5">
      <c r="A1246" s="34" t="s">
        <v>365</v>
      </c>
      <c r="B1246" s="92">
        <v>37</v>
      </c>
      <c r="C1246" s="92">
        <v>47353</v>
      </c>
      <c r="D1246" s="144">
        <f>(C1246/B1246)*100</f>
        <v>127981.081081081</v>
      </c>
      <c r="E1246" s="66"/>
    </row>
    <row r="1247" spans="1:5">
      <c r="A1247" s="34"/>
      <c r="B1247" s="146"/>
      <c r="C1247" s="146"/>
      <c r="D1247" s="144"/>
      <c r="E1247" s="66"/>
    </row>
    <row r="1248" spans="1:5">
      <c r="A1248" s="34"/>
      <c r="B1248" s="146"/>
      <c r="C1248" s="146"/>
      <c r="D1248" s="144"/>
      <c r="E1248" s="66"/>
    </row>
    <row r="1249" spans="1:5">
      <c r="A1249" s="34" t="s">
        <v>1061</v>
      </c>
      <c r="B1249" s="58">
        <v>364289</v>
      </c>
      <c r="C1249" s="58">
        <v>393275</v>
      </c>
      <c r="D1249" s="144">
        <f>(C1249/B1249)*100</f>
        <v>107.956869408629</v>
      </c>
      <c r="E1249" s="66"/>
    </row>
  </sheetData>
  <autoFilter ref="A4:XFD1249">
    <extLst/>
  </autoFilter>
  <mergeCells count="1">
    <mergeCell ref="A2:E2"/>
  </mergeCells>
  <pageMargins left="0.511805555555556" right="0.275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G20" sqref="G20"/>
    </sheetView>
  </sheetViews>
  <sheetFormatPr defaultColWidth="9" defaultRowHeight="14.25" outlineLevelCol="2"/>
  <cols>
    <col min="1" max="1" width="35.125" style="17" customWidth="1"/>
    <col min="2" max="2" width="33.25" style="17" customWidth="1"/>
    <col min="3" max="3" width="20.625" style="17" customWidth="1"/>
    <col min="4" max="4" width="12.625" style="17"/>
    <col min="5" max="16384" width="9" style="17"/>
  </cols>
  <sheetData>
    <row r="1" ht="18.75" spans="1:1">
      <c r="A1" s="1" t="s">
        <v>1062</v>
      </c>
    </row>
    <row r="2" ht="22.5" spans="1:3">
      <c r="A2" s="122" t="s">
        <v>1063</v>
      </c>
      <c r="B2" s="122"/>
      <c r="C2" s="122"/>
    </row>
    <row r="3" ht="20.25" customHeight="1" spans="3:3">
      <c r="C3" s="26" t="s">
        <v>2</v>
      </c>
    </row>
    <row r="4" ht="16.5" customHeight="1" spans="1:3">
      <c r="A4" s="50" t="s">
        <v>1064</v>
      </c>
      <c r="B4" s="123" t="s">
        <v>5</v>
      </c>
      <c r="C4" s="123" t="s">
        <v>7</v>
      </c>
    </row>
    <row r="5" ht="21" customHeight="1" spans="1:3">
      <c r="A5" s="124" t="s">
        <v>1065</v>
      </c>
      <c r="B5" s="125">
        <f>SUM(B6:B33)/2</f>
        <v>70588.725169</v>
      </c>
      <c r="C5" s="126"/>
    </row>
    <row r="6" ht="23.1" customHeight="1" spans="1:3">
      <c r="A6" s="127" t="s">
        <v>1066</v>
      </c>
      <c r="B6" s="128">
        <f>B7+B8+B9+B10</f>
        <v>20995.854631</v>
      </c>
      <c r="C6" s="129"/>
    </row>
    <row r="7" ht="20.1" customHeight="1" spans="1:3">
      <c r="A7" s="130" t="s">
        <v>1067</v>
      </c>
      <c r="B7" s="131">
        <v>14327.37996</v>
      </c>
      <c r="C7" s="129"/>
    </row>
    <row r="8" ht="20.1" customHeight="1" spans="1:3">
      <c r="A8" s="130" t="s">
        <v>1068</v>
      </c>
      <c r="B8" s="131">
        <v>3965.622299</v>
      </c>
      <c r="C8" s="129"/>
    </row>
    <row r="9" ht="20.1" customHeight="1" spans="1:3">
      <c r="A9" s="130" t="s">
        <v>1069</v>
      </c>
      <c r="B9" s="131">
        <v>2410.294372</v>
      </c>
      <c r="C9" s="129"/>
    </row>
    <row r="10" ht="20.1" customHeight="1" spans="1:3">
      <c r="A10" s="130" t="s">
        <v>1070</v>
      </c>
      <c r="B10" s="131">
        <v>292.558</v>
      </c>
      <c r="C10" s="129"/>
    </row>
    <row r="11" ht="20.1" customHeight="1" spans="1:3">
      <c r="A11" s="127" t="s">
        <v>1071</v>
      </c>
      <c r="B11" s="131">
        <f>B12+B13+B14+B15+B16+B17+B18+B19+B20</f>
        <v>4216.38355</v>
      </c>
      <c r="C11" s="129"/>
    </row>
    <row r="12" ht="20.1" customHeight="1" spans="1:3">
      <c r="A12" s="130" t="s">
        <v>1072</v>
      </c>
      <c r="B12" s="131">
        <v>2583.14</v>
      </c>
      <c r="C12" s="129"/>
    </row>
    <row r="13" ht="20.1" customHeight="1" spans="1:3">
      <c r="A13" s="130" t="s">
        <v>1073</v>
      </c>
      <c r="B13" s="131">
        <v>1.3</v>
      </c>
      <c r="C13" s="129"/>
    </row>
    <row r="14" ht="20.1" customHeight="1" spans="1:3">
      <c r="A14" s="130" t="s">
        <v>1074</v>
      </c>
      <c r="B14" s="131">
        <v>73.836</v>
      </c>
      <c r="C14" s="129"/>
    </row>
    <row r="15" ht="20.1" customHeight="1" spans="1:3">
      <c r="A15" s="130" t="s">
        <v>1075</v>
      </c>
      <c r="B15" s="131">
        <v>1</v>
      </c>
      <c r="C15" s="129"/>
    </row>
    <row r="16" ht="20.1" customHeight="1" spans="1:3">
      <c r="A16" s="130" t="s">
        <v>1076</v>
      </c>
      <c r="B16" s="131">
        <v>459.252</v>
      </c>
      <c r="C16" s="129"/>
    </row>
    <row r="17" ht="20.1" customHeight="1" spans="1:3">
      <c r="A17" s="130" t="s">
        <v>1077</v>
      </c>
      <c r="B17" s="131">
        <v>2.95</v>
      </c>
      <c r="C17" s="129"/>
    </row>
    <row r="18" ht="20.1" customHeight="1" spans="1:3">
      <c r="A18" s="130" t="s">
        <v>1078</v>
      </c>
      <c r="B18" s="131">
        <v>430.2</v>
      </c>
      <c r="C18" s="129"/>
    </row>
    <row r="19" ht="20.1" customHeight="1" spans="1:3">
      <c r="A19" s="130" t="s">
        <v>1079</v>
      </c>
      <c r="B19" s="131">
        <v>175.5201</v>
      </c>
      <c r="C19" s="129"/>
    </row>
    <row r="20" ht="20.1" customHeight="1" spans="1:3">
      <c r="A20" s="130" t="s">
        <v>1080</v>
      </c>
      <c r="B20" s="131">
        <v>489.18545</v>
      </c>
      <c r="C20" s="129"/>
    </row>
    <row r="21" ht="20.1" customHeight="1" spans="1:3">
      <c r="A21" s="127" t="s">
        <v>1081</v>
      </c>
      <c r="B21" s="132">
        <f>B22+B23+B24</f>
        <v>116.4572</v>
      </c>
      <c r="C21" s="129"/>
    </row>
    <row r="22" ht="20.1" customHeight="1" spans="1:3">
      <c r="A22" s="133" t="s">
        <v>1082</v>
      </c>
      <c r="B22" s="132">
        <v>86.4572</v>
      </c>
      <c r="C22" s="129"/>
    </row>
    <row r="23" ht="20.1" customHeight="1" spans="1:3">
      <c r="A23" s="133" t="s">
        <v>1083</v>
      </c>
      <c r="B23" s="132">
        <v>30</v>
      </c>
      <c r="C23" s="129"/>
    </row>
    <row r="24" ht="20.1" customHeight="1" spans="1:3">
      <c r="A24" s="133" t="s">
        <v>1084</v>
      </c>
      <c r="B24" s="132">
        <v>0</v>
      </c>
      <c r="C24" s="129"/>
    </row>
    <row r="25" ht="20.1" customHeight="1" spans="1:3">
      <c r="A25" s="127" t="s">
        <v>1085</v>
      </c>
      <c r="B25" s="131">
        <f>B26+B27</f>
        <v>44083.917988</v>
      </c>
      <c r="C25" s="129"/>
    </row>
    <row r="26" ht="20.1" customHeight="1" spans="1:3">
      <c r="A26" s="130" t="s">
        <v>1086</v>
      </c>
      <c r="B26" s="128">
        <v>43202.321906</v>
      </c>
      <c r="C26" s="129"/>
    </row>
    <row r="27" ht="20.1" customHeight="1" spans="1:3">
      <c r="A27" s="130" t="s">
        <v>1087</v>
      </c>
      <c r="B27" s="131">
        <v>881.596082</v>
      </c>
      <c r="C27" s="129"/>
    </row>
    <row r="28" ht="20.1" customHeight="1" spans="1:3">
      <c r="A28" s="127" t="s">
        <v>1088</v>
      </c>
      <c r="B28" s="131">
        <f>B29</f>
        <v>36.284</v>
      </c>
      <c r="C28" s="129"/>
    </row>
    <row r="29" ht="20.1" customHeight="1" spans="1:3">
      <c r="A29" s="133" t="s">
        <v>1089</v>
      </c>
      <c r="B29" s="131">
        <v>36.284</v>
      </c>
      <c r="C29" s="129"/>
    </row>
    <row r="30" ht="20.1" customHeight="1" spans="1:3">
      <c r="A30" s="127" t="s">
        <v>1090</v>
      </c>
      <c r="B30" s="132">
        <f>B31+B32+B33</f>
        <v>1139.8278</v>
      </c>
      <c r="C30" s="129"/>
    </row>
    <row r="31" ht="20.1" customHeight="1" spans="1:3">
      <c r="A31" s="130" t="s">
        <v>1091</v>
      </c>
      <c r="B31" s="132">
        <v>828.02</v>
      </c>
      <c r="C31" s="129"/>
    </row>
    <row r="32" ht="20.1" customHeight="1" spans="1:3">
      <c r="A32" s="130" t="s">
        <v>1092</v>
      </c>
      <c r="B32" s="132">
        <v>311.8078</v>
      </c>
      <c r="C32" s="129"/>
    </row>
    <row r="33" ht="20.1" customHeight="1" spans="1:3">
      <c r="A33" s="130" t="s">
        <v>1093</v>
      </c>
      <c r="B33" s="132"/>
      <c r="C33" s="129"/>
    </row>
  </sheetData>
  <mergeCells count="1">
    <mergeCell ref="A2:C2"/>
  </mergeCells>
  <pageMargins left="0.75" right="0.5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workbookViewId="0">
      <selection activeCell="D22" sqref="D22"/>
    </sheetView>
  </sheetViews>
  <sheetFormatPr defaultColWidth="9" defaultRowHeight="13.5"/>
  <cols>
    <col min="1" max="1" width="36.875" customWidth="1"/>
    <col min="2" max="4" width="17.375" customWidth="1"/>
    <col min="5" max="5" width="9.75" customWidth="1"/>
    <col min="7" max="8" width="27.625" hidden="1" customWidth="1"/>
    <col min="9" max="9" width="9.375" hidden="1" customWidth="1"/>
    <col min="10" max="10" width="23.125" customWidth="1"/>
  </cols>
  <sheetData>
    <row r="1" s="17" customFormat="1" ht="18.75" spans="1:1">
      <c r="A1" s="1" t="s">
        <v>1094</v>
      </c>
    </row>
    <row r="2" s="17" customFormat="1" ht="22.5" spans="1:5">
      <c r="A2" s="19" t="s">
        <v>1095</v>
      </c>
      <c r="B2" s="19"/>
      <c r="C2" s="19"/>
      <c r="D2" s="19"/>
      <c r="E2" s="19"/>
    </row>
    <row r="3" s="17" customFormat="1" ht="20.25" customHeight="1" spans="3:5">
      <c r="C3" s="26"/>
      <c r="E3" s="26" t="s">
        <v>2</v>
      </c>
    </row>
    <row r="4" s="17" customFormat="1" ht="34.5" customHeight="1" spans="1:9">
      <c r="A4" s="50" t="s">
        <v>3</v>
      </c>
      <c r="B4" s="106" t="s">
        <v>4</v>
      </c>
      <c r="C4" s="106" t="s">
        <v>5</v>
      </c>
      <c r="D4" s="106" t="s">
        <v>6</v>
      </c>
      <c r="E4" s="52" t="s">
        <v>7</v>
      </c>
      <c r="G4" s="107" t="s">
        <v>1096</v>
      </c>
      <c r="H4" s="107" t="s">
        <v>1097</v>
      </c>
      <c r="I4" s="107" t="s">
        <v>1098</v>
      </c>
    </row>
    <row r="5" s="17" customFormat="1" ht="18" customHeight="1" spans="1:9">
      <c r="A5" s="108" t="s">
        <v>35</v>
      </c>
      <c r="B5" s="109">
        <v>153682</v>
      </c>
      <c r="C5" s="109">
        <v>98853</v>
      </c>
      <c r="D5" s="110">
        <f t="shared" ref="D5:D29" si="0">C5/B5*100</f>
        <v>64.3230827292721</v>
      </c>
      <c r="E5" s="111"/>
      <c r="G5" s="60" t="s">
        <v>34</v>
      </c>
      <c r="H5" s="82">
        <v>188092</v>
      </c>
      <c r="I5" s="83">
        <v>188178</v>
      </c>
    </row>
    <row r="6" s="17" customFormat="1" ht="18" customHeight="1" spans="1:9">
      <c r="A6" s="108" t="s">
        <v>36</v>
      </c>
      <c r="B6" s="109">
        <v>-8722</v>
      </c>
      <c r="C6" s="109">
        <v>-8722</v>
      </c>
      <c r="D6" s="110">
        <f t="shared" si="0"/>
        <v>100</v>
      </c>
      <c r="E6" s="111"/>
      <c r="G6" s="60" t="s">
        <v>35</v>
      </c>
      <c r="H6" s="82">
        <v>72456</v>
      </c>
      <c r="I6" s="83">
        <v>89756</v>
      </c>
    </row>
    <row r="7" s="17" customFormat="1" ht="18" customHeight="1" spans="1:9">
      <c r="A7" s="112" t="s">
        <v>37</v>
      </c>
      <c r="B7" s="109">
        <v>1735</v>
      </c>
      <c r="C7" s="109">
        <v>1735</v>
      </c>
      <c r="D7" s="110">
        <f t="shared" si="0"/>
        <v>100</v>
      </c>
      <c r="E7" s="111"/>
      <c r="G7" s="60" t="s">
        <v>36</v>
      </c>
      <c r="H7" s="82">
        <v>-8722</v>
      </c>
      <c r="I7" s="83">
        <v>-8722</v>
      </c>
    </row>
    <row r="8" s="17" customFormat="1" ht="18" customHeight="1" spans="1:9">
      <c r="A8" s="112" t="s">
        <v>38</v>
      </c>
      <c r="B8" s="109">
        <v>417</v>
      </c>
      <c r="C8" s="109">
        <v>417</v>
      </c>
      <c r="D8" s="110">
        <f t="shared" si="0"/>
        <v>100</v>
      </c>
      <c r="E8" s="111"/>
      <c r="G8" s="60" t="s">
        <v>37</v>
      </c>
      <c r="H8" s="82">
        <v>1735</v>
      </c>
      <c r="I8" s="116">
        <v>1735</v>
      </c>
    </row>
    <row r="9" s="17" customFormat="1" ht="18" customHeight="1" spans="1:9">
      <c r="A9" s="112" t="s">
        <v>39</v>
      </c>
      <c r="B9" s="109">
        <v>4257</v>
      </c>
      <c r="C9" s="109">
        <v>4257</v>
      </c>
      <c r="D9" s="110">
        <f t="shared" si="0"/>
        <v>100</v>
      </c>
      <c r="E9" s="111"/>
      <c r="G9" s="60" t="s">
        <v>38</v>
      </c>
      <c r="H9" s="82">
        <v>417</v>
      </c>
      <c r="I9" s="116">
        <v>417</v>
      </c>
    </row>
    <row r="10" s="17" customFormat="1" ht="18" customHeight="1" spans="1:9">
      <c r="A10" s="112" t="s">
        <v>40</v>
      </c>
      <c r="B10" s="109">
        <v>9</v>
      </c>
      <c r="C10" s="109">
        <v>9</v>
      </c>
      <c r="D10" s="110">
        <f t="shared" si="0"/>
        <v>100</v>
      </c>
      <c r="E10" s="111"/>
      <c r="G10" s="60" t="s">
        <v>39</v>
      </c>
      <c r="H10" s="82">
        <v>4257</v>
      </c>
      <c r="I10" s="116">
        <v>4257</v>
      </c>
    </row>
    <row r="11" s="17" customFormat="1" ht="18" customHeight="1" spans="1:9">
      <c r="A11" s="34" t="s">
        <v>1099</v>
      </c>
      <c r="B11" s="109">
        <v>-15140</v>
      </c>
      <c r="C11" s="109">
        <v>-15140</v>
      </c>
      <c r="D11" s="110">
        <f t="shared" si="0"/>
        <v>100</v>
      </c>
      <c r="E11" s="111"/>
      <c r="G11" s="60" t="s">
        <v>40</v>
      </c>
      <c r="H11" s="82">
        <v>9</v>
      </c>
      <c r="I11" s="116">
        <v>9</v>
      </c>
    </row>
    <row r="12" s="17" customFormat="1" ht="18" customHeight="1" spans="1:9">
      <c r="A12" s="112" t="s">
        <v>42</v>
      </c>
      <c r="B12" s="109">
        <v>142363</v>
      </c>
      <c r="C12" s="109">
        <v>104088</v>
      </c>
      <c r="D12" s="110">
        <f t="shared" si="0"/>
        <v>73.1145030661057</v>
      </c>
      <c r="E12" s="111"/>
      <c r="G12" s="60" t="s">
        <v>41</v>
      </c>
      <c r="H12" s="82">
        <v>-15140</v>
      </c>
      <c r="I12" s="116">
        <v>-15140</v>
      </c>
    </row>
    <row r="13" s="17" customFormat="1" ht="18" customHeight="1" spans="1:9">
      <c r="A13" s="112" t="s">
        <v>43</v>
      </c>
      <c r="B13" s="109">
        <v>6444</v>
      </c>
      <c r="C13" s="109">
        <v>6052</v>
      </c>
      <c r="D13" s="110">
        <f t="shared" si="0"/>
        <v>93.9168218497827</v>
      </c>
      <c r="E13" s="111"/>
      <c r="G13" s="60" t="s">
        <v>42</v>
      </c>
      <c r="H13" s="82">
        <v>52825</v>
      </c>
      <c r="I13" s="83">
        <v>96154</v>
      </c>
    </row>
    <row r="14" s="17" customFormat="1" ht="18" customHeight="1" spans="1:9">
      <c r="A14" s="113" t="s">
        <v>44</v>
      </c>
      <c r="B14" s="109">
        <v>7419</v>
      </c>
      <c r="C14" s="109">
        <v>6613</v>
      </c>
      <c r="D14" s="110">
        <f t="shared" si="0"/>
        <v>89.1360021566249</v>
      </c>
      <c r="E14" s="111"/>
      <c r="G14" s="60" t="s">
        <v>43</v>
      </c>
      <c r="H14" s="82">
        <v>4950</v>
      </c>
      <c r="I14" s="116">
        <v>4724</v>
      </c>
    </row>
    <row r="15" s="17" customFormat="1" ht="18" customHeight="1" spans="1:9">
      <c r="A15" s="113" t="s">
        <v>45</v>
      </c>
      <c r="B15" s="109">
        <v>2836</v>
      </c>
      <c r="C15" s="109">
        <v>520</v>
      </c>
      <c r="D15" s="110">
        <f t="shared" si="0"/>
        <v>18.3356840620592</v>
      </c>
      <c r="E15" s="111"/>
      <c r="G15" s="60" t="s">
        <v>44</v>
      </c>
      <c r="H15" s="82">
        <v>5618</v>
      </c>
      <c r="I15" s="116">
        <v>5416</v>
      </c>
    </row>
    <row r="16" s="17" customFormat="1" ht="18" customHeight="1" spans="1:9">
      <c r="A16" s="113" t="s">
        <v>46</v>
      </c>
      <c r="B16" s="109">
        <v>9145</v>
      </c>
      <c r="C16" s="109">
        <v>1401</v>
      </c>
      <c r="D16" s="110">
        <f t="shared" si="0"/>
        <v>15.3198469108803</v>
      </c>
      <c r="E16" s="111"/>
      <c r="G16" s="60" t="s">
        <v>45</v>
      </c>
      <c r="H16" s="82">
        <v>1086</v>
      </c>
      <c r="I16" s="116">
        <v>610</v>
      </c>
    </row>
    <row r="17" s="17" customFormat="1" ht="18" customHeight="1" spans="1:9">
      <c r="A17" s="113" t="s">
        <v>47</v>
      </c>
      <c r="B17" s="109">
        <v>54559</v>
      </c>
      <c r="C17" s="109">
        <v>54471</v>
      </c>
      <c r="D17" s="110">
        <f t="shared" si="0"/>
        <v>99.8387067211642</v>
      </c>
      <c r="E17" s="111"/>
      <c r="G17" s="60" t="s">
        <v>46</v>
      </c>
      <c r="H17" s="82">
        <v>1772</v>
      </c>
      <c r="I17" s="116">
        <v>749</v>
      </c>
    </row>
    <row r="18" s="17" customFormat="1" ht="18" customHeight="1" spans="1:9">
      <c r="A18" s="113" t="s">
        <v>48</v>
      </c>
      <c r="B18" s="109">
        <v>661</v>
      </c>
      <c r="C18" s="109">
        <v>300</v>
      </c>
      <c r="D18" s="110"/>
      <c r="E18" s="111"/>
      <c r="G18" s="60" t="s">
        <v>47</v>
      </c>
      <c r="H18" s="82">
        <v>8020</v>
      </c>
      <c r="I18" s="116">
        <v>52899</v>
      </c>
    </row>
    <row r="19" s="17" customFormat="1" ht="18" customHeight="1" spans="1:9">
      <c r="A19" s="34" t="s">
        <v>49</v>
      </c>
      <c r="B19" s="109">
        <v>1008</v>
      </c>
      <c r="C19" s="109">
        <v>910</v>
      </c>
      <c r="D19" s="110">
        <f t="shared" si="0"/>
        <v>90.2777777777778</v>
      </c>
      <c r="E19" s="111"/>
      <c r="G19" s="60" t="s">
        <v>48</v>
      </c>
      <c r="H19" s="82"/>
      <c r="I19" s="116"/>
    </row>
    <row r="20" s="17" customFormat="1" ht="18" customHeight="1" spans="1:9">
      <c r="A20" s="113" t="s">
        <v>50</v>
      </c>
      <c r="B20" s="109"/>
      <c r="C20" s="109"/>
      <c r="D20" s="110"/>
      <c r="E20" s="111"/>
      <c r="G20" s="60" t="s">
        <v>1100</v>
      </c>
      <c r="H20" s="82">
        <v>242</v>
      </c>
      <c r="I20" s="116">
        <v>667</v>
      </c>
    </row>
    <row r="21" s="17" customFormat="1" ht="18" customHeight="1" spans="1:9">
      <c r="A21" s="113" t="s">
        <v>51</v>
      </c>
      <c r="B21" s="109"/>
      <c r="C21" s="109"/>
      <c r="D21" s="110"/>
      <c r="E21" s="111"/>
      <c r="G21" s="60" t="s">
        <v>50</v>
      </c>
      <c r="H21" s="82"/>
      <c r="I21" s="116"/>
    </row>
    <row r="22" s="17" customFormat="1" ht="18" customHeight="1" spans="1:9">
      <c r="A22" s="113" t="s">
        <v>52</v>
      </c>
      <c r="B22" s="109"/>
      <c r="C22" s="109"/>
      <c r="D22" s="110"/>
      <c r="E22" s="111"/>
      <c r="G22" s="60" t="s">
        <v>51</v>
      </c>
      <c r="H22" s="82"/>
      <c r="I22" s="116"/>
    </row>
    <row r="23" s="17" customFormat="1" ht="18" customHeight="1" spans="1:9">
      <c r="A23" s="113" t="s">
        <v>53</v>
      </c>
      <c r="B23" s="109">
        <v>894</v>
      </c>
      <c r="C23" s="109">
        <v>805</v>
      </c>
      <c r="D23" s="110">
        <f t="shared" ref="D20:D42" si="1">C23/B23*100</f>
        <v>90.0447427293065</v>
      </c>
      <c r="E23" s="111"/>
      <c r="G23" s="60" t="s">
        <v>52</v>
      </c>
      <c r="H23" s="82"/>
      <c r="I23" s="116"/>
    </row>
    <row r="24" s="17" customFormat="1" ht="18" customHeight="1" spans="1:9">
      <c r="A24" s="113" t="s">
        <v>54</v>
      </c>
      <c r="B24" s="109">
        <v>7135</v>
      </c>
      <c r="C24" s="109">
        <v>7795</v>
      </c>
      <c r="D24" s="110">
        <f t="shared" si="1"/>
        <v>109.250175192712</v>
      </c>
      <c r="E24" s="111"/>
      <c r="G24" s="60" t="s">
        <v>53</v>
      </c>
      <c r="H24" s="82">
        <v>844</v>
      </c>
      <c r="I24" s="116">
        <v>532</v>
      </c>
    </row>
    <row r="25" s="17" customFormat="1" ht="18" customHeight="1" spans="1:9">
      <c r="A25" s="113" t="s">
        <v>55</v>
      </c>
      <c r="B25" s="109"/>
      <c r="C25" s="109"/>
      <c r="D25" s="110"/>
      <c r="E25" s="111"/>
      <c r="G25" s="60" t="s">
        <v>54</v>
      </c>
      <c r="H25" s="82">
        <v>6200</v>
      </c>
      <c r="I25" s="116">
        <v>5221</v>
      </c>
    </row>
    <row r="26" s="17" customFormat="1" ht="18" customHeight="1" spans="1:9">
      <c r="A26" s="113" t="s">
        <v>56</v>
      </c>
      <c r="B26" s="109">
        <v>595</v>
      </c>
      <c r="C26" s="109">
        <v>438</v>
      </c>
      <c r="D26" s="110">
        <f t="shared" si="1"/>
        <v>73.6134453781513</v>
      </c>
      <c r="E26" s="111"/>
      <c r="G26" s="60" t="s">
        <v>55</v>
      </c>
      <c r="H26" s="82"/>
      <c r="I26" s="116"/>
    </row>
    <row r="27" ht="14.25" spans="1:9">
      <c r="A27" s="113" t="s">
        <v>57</v>
      </c>
      <c r="B27" s="109">
        <v>17689</v>
      </c>
      <c r="C27" s="109">
        <v>14060</v>
      </c>
      <c r="D27" s="110">
        <f t="shared" si="1"/>
        <v>79.484425349087</v>
      </c>
      <c r="E27" s="111"/>
      <c r="F27" s="17"/>
      <c r="G27" s="60" t="s">
        <v>56</v>
      </c>
      <c r="H27" s="82">
        <v>524</v>
      </c>
      <c r="I27" s="116">
        <v>304</v>
      </c>
    </row>
    <row r="28" ht="14.25" spans="1:9">
      <c r="A28" s="114" t="s">
        <v>58</v>
      </c>
      <c r="B28" s="109">
        <v>4558</v>
      </c>
      <c r="C28" s="109">
        <v>4009</v>
      </c>
      <c r="D28" s="110">
        <f t="shared" si="1"/>
        <v>87.9552435278631</v>
      </c>
      <c r="E28" s="115"/>
      <c r="F28" s="17"/>
      <c r="G28" s="60" t="s">
        <v>57</v>
      </c>
      <c r="H28" s="82">
        <v>11944</v>
      </c>
      <c r="I28" s="116">
        <v>11057</v>
      </c>
    </row>
    <row r="29" ht="14.25" spans="1:9">
      <c r="A29" s="114" t="s">
        <v>59</v>
      </c>
      <c r="B29" s="109">
        <v>21016</v>
      </c>
      <c r="C29" s="109">
        <v>3</v>
      </c>
      <c r="D29" s="110">
        <f t="shared" si="1"/>
        <v>0.0142748382185002</v>
      </c>
      <c r="E29" s="115"/>
      <c r="F29" s="17"/>
      <c r="G29" s="60" t="s">
        <v>58</v>
      </c>
      <c r="H29" s="82">
        <v>3761</v>
      </c>
      <c r="I29" s="116">
        <v>2892</v>
      </c>
    </row>
    <row r="30" ht="14.25" spans="1:9">
      <c r="A30" s="114" t="s">
        <v>60</v>
      </c>
      <c r="B30" s="109"/>
      <c r="C30" s="109"/>
      <c r="D30" s="110"/>
      <c r="E30" s="115"/>
      <c r="F30" s="17"/>
      <c r="G30" s="60" t="s">
        <v>59</v>
      </c>
      <c r="H30" s="82">
        <v>1843</v>
      </c>
      <c r="I30" s="116">
        <v>3023</v>
      </c>
    </row>
    <row r="31" ht="14.25" spans="1:9">
      <c r="A31" s="114" t="s">
        <v>61</v>
      </c>
      <c r="B31" s="109">
        <v>6847</v>
      </c>
      <c r="C31" s="109">
        <v>6063</v>
      </c>
      <c r="D31" s="110">
        <f t="shared" si="1"/>
        <v>88.5497298086753</v>
      </c>
      <c r="E31" s="115"/>
      <c r="F31" s="17"/>
      <c r="G31" s="60" t="s">
        <v>60</v>
      </c>
      <c r="H31" s="82"/>
      <c r="I31" s="116"/>
    </row>
    <row r="32" ht="14.25" spans="1:9">
      <c r="A32" s="114" t="s">
        <v>62</v>
      </c>
      <c r="B32" s="109">
        <v>380</v>
      </c>
      <c r="C32" s="109">
        <v>549</v>
      </c>
      <c r="D32" s="110">
        <f t="shared" si="1"/>
        <v>144.473684210526</v>
      </c>
      <c r="E32" s="115"/>
      <c r="F32" s="17"/>
      <c r="G32" s="60" t="s">
        <v>61</v>
      </c>
      <c r="H32" s="82">
        <v>4569</v>
      </c>
      <c r="I32" s="116">
        <v>7512</v>
      </c>
    </row>
    <row r="33" ht="14.25" spans="1:9">
      <c r="A33" s="114" t="s">
        <v>63</v>
      </c>
      <c r="B33" s="109"/>
      <c r="C33" s="109"/>
      <c r="D33" s="110"/>
      <c r="E33" s="115"/>
      <c r="F33" s="17"/>
      <c r="G33" s="60" t="s">
        <v>62</v>
      </c>
      <c r="H33" s="82">
        <v>316</v>
      </c>
      <c r="I33" s="116">
        <v>325</v>
      </c>
    </row>
    <row r="34" ht="14.25" spans="1:9">
      <c r="A34" s="114" t="s">
        <v>64</v>
      </c>
      <c r="B34" s="109"/>
      <c r="C34" s="109"/>
      <c r="D34" s="110"/>
      <c r="E34" s="115"/>
      <c r="F34" s="17"/>
      <c r="G34" s="60" t="s">
        <v>63</v>
      </c>
      <c r="H34" s="82"/>
      <c r="I34" s="116"/>
    </row>
    <row r="35" ht="14.25" spans="1:9">
      <c r="A35" s="114" t="s">
        <v>65</v>
      </c>
      <c r="B35" s="109"/>
      <c r="C35" s="109"/>
      <c r="D35" s="110"/>
      <c r="E35" s="115"/>
      <c r="F35" s="17"/>
      <c r="G35" s="60" t="s">
        <v>64</v>
      </c>
      <c r="H35" s="82"/>
      <c r="I35" s="116"/>
    </row>
    <row r="36" ht="14.25" spans="1:9">
      <c r="A36" s="114" t="s">
        <v>66</v>
      </c>
      <c r="B36" s="109"/>
      <c r="C36" s="109"/>
      <c r="D36" s="110"/>
      <c r="E36" s="115"/>
      <c r="F36" s="17"/>
      <c r="G36" s="60" t="s">
        <v>65</v>
      </c>
      <c r="H36" s="82"/>
      <c r="I36" s="116"/>
    </row>
    <row r="37" ht="14.25" spans="1:9">
      <c r="A37" s="114" t="s">
        <v>67</v>
      </c>
      <c r="B37" s="109">
        <v>66</v>
      </c>
      <c r="C37" s="109">
        <v>87</v>
      </c>
      <c r="D37" s="110">
        <f t="shared" si="1"/>
        <v>131.818181818182</v>
      </c>
      <c r="E37" s="115"/>
      <c r="F37" s="17"/>
      <c r="G37" s="60" t="s">
        <v>66</v>
      </c>
      <c r="H37" s="82"/>
      <c r="I37" s="116"/>
    </row>
    <row r="38" ht="14.25" spans="1:9">
      <c r="A38" s="114" t="s">
        <v>68</v>
      </c>
      <c r="B38" s="109"/>
      <c r="C38" s="109"/>
      <c r="D38" s="110"/>
      <c r="E38" s="115"/>
      <c r="F38" s="17"/>
      <c r="G38" s="60" t="s">
        <v>67</v>
      </c>
      <c r="H38" s="82">
        <v>412</v>
      </c>
      <c r="I38" s="116">
        <v>200</v>
      </c>
    </row>
    <row r="39" ht="14.25" spans="1:9">
      <c r="A39" s="114" t="s">
        <v>69</v>
      </c>
      <c r="B39" s="109">
        <v>979</v>
      </c>
      <c r="C39" s="109"/>
      <c r="D39" s="110"/>
      <c r="E39" s="115"/>
      <c r="F39" s="17"/>
      <c r="G39" s="60" t="s">
        <v>68</v>
      </c>
      <c r="H39" s="82"/>
      <c r="I39" s="116"/>
    </row>
    <row r="40" ht="14.25" spans="1:9">
      <c r="A40" s="114" t="s">
        <v>70</v>
      </c>
      <c r="B40" s="109"/>
      <c r="C40" s="109"/>
      <c r="D40" s="110"/>
      <c r="E40" s="115"/>
      <c r="F40" s="17"/>
      <c r="G40" s="60" t="s">
        <v>69</v>
      </c>
      <c r="H40" s="82"/>
      <c r="I40" s="116"/>
    </row>
    <row r="41" ht="14.25" spans="1:9">
      <c r="A41" s="114" t="s">
        <v>71</v>
      </c>
      <c r="B41" s="109">
        <v>132</v>
      </c>
      <c r="C41" s="109">
        <v>12</v>
      </c>
      <c r="D41" s="110">
        <f t="shared" si="1"/>
        <v>9.09090909090909</v>
      </c>
      <c r="E41" s="115"/>
      <c r="F41" s="17"/>
      <c r="G41" s="60" t="s">
        <v>70</v>
      </c>
      <c r="H41" s="82">
        <v>352</v>
      </c>
      <c r="I41" s="116"/>
    </row>
    <row r="42" ht="14.25" spans="1:9">
      <c r="A42" s="114" t="s">
        <v>72</v>
      </c>
      <c r="B42" s="109">
        <v>20041</v>
      </c>
      <c r="C42" s="109">
        <v>3487</v>
      </c>
      <c r="D42" s="110">
        <f t="shared" si="1"/>
        <v>17.3993313706901</v>
      </c>
      <c r="E42" s="115"/>
      <c r="F42" s="17"/>
      <c r="G42" s="60" t="s">
        <v>71</v>
      </c>
      <c r="H42" s="82">
        <v>372</v>
      </c>
      <c r="I42" s="116">
        <v>23</v>
      </c>
    </row>
    <row r="43" spans="7:9">
      <c r="G43" s="60" t="s">
        <v>72</v>
      </c>
      <c r="H43" s="82">
        <v>28353</v>
      </c>
      <c r="I43" s="83">
        <v>2324</v>
      </c>
    </row>
    <row r="44" spans="7:9">
      <c r="G44" s="60" t="s">
        <v>1101</v>
      </c>
      <c r="H44" s="82">
        <v>777</v>
      </c>
      <c r="I44" s="83">
        <v>35</v>
      </c>
    </row>
    <row r="45" spans="7:9">
      <c r="G45" s="60" t="s">
        <v>1102</v>
      </c>
      <c r="H45" s="82"/>
      <c r="I45" s="83"/>
    </row>
    <row r="46" spans="7:9">
      <c r="G46" s="60" t="s">
        <v>1103</v>
      </c>
      <c r="H46" s="82"/>
      <c r="I46" s="83"/>
    </row>
    <row r="47" spans="7:9">
      <c r="G47" s="60" t="s">
        <v>1104</v>
      </c>
      <c r="H47" s="82">
        <v>39</v>
      </c>
      <c r="I47" s="83">
        <v>25</v>
      </c>
    </row>
    <row r="48" spans="7:9">
      <c r="G48" s="60" t="s">
        <v>1105</v>
      </c>
      <c r="H48" s="82">
        <v>96</v>
      </c>
      <c r="I48" s="83">
        <v>243</v>
      </c>
    </row>
    <row r="49" spans="7:9">
      <c r="G49" s="60" t="s">
        <v>1106</v>
      </c>
      <c r="H49" s="82">
        <v>180</v>
      </c>
      <c r="I49" s="83"/>
    </row>
    <row r="50" spans="7:9">
      <c r="G50" s="60" t="s">
        <v>1107</v>
      </c>
      <c r="H50" s="82">
        <v>781</v>
      </c>
      <c r="I50" s="83">
        <v>253</v>
      </c>
    </row>
    <row r="51" spans="7:9">
      <c r="G51" s="60" t="s">
        <v>1108</v>
      </c>
      <c r="H51" s="82">
        <v>1188</v>
      </c>
      <c r="I51" s="83">
        <v>13</v>
      </c>
    </row>
    <row r="52" spans="7:9">
      <c r="G52" s="60" t="s">
        <v>1109</v>
      </c>
      <c r="H52" s="82">
        <v>830</v>
      </c>
      <c r="I52" s="83"/>
    </row>
    <row r="53" spans="7:9">
      <c r="G53" s="60" t="s">
        <v>1110</v>
      </c>
      <c r="H53" s="82">
        <v>16323</v>
      </c>
      <c r="I53" s="83"/>
    </row>
    <row r="54" spans="7:9">
      <c r="G54" s="60" t="s">
        <v>1111</v>
      </c>
      <c r="H54" s="82">
        <v>100</v>
      </c>
      <c r="I54" s="83"/>
    </row>
    <row r="55" spans="7:9">
      <c r="G55" s="60" t="s">
        <v>1112</v>
      </c>
      <c r="H55" s="82">
        <v>7173</v>
      </c>
      <c r="I55" s="83">
        <v>1082</v>
      </c>
    </row>
    <row r="56" spans="7:9">
      <c r="G56" s="60" t="s">
        <v>1113</v>
      </c>
      <c r="H56" s="82">
        <v>1588</v>
      </c>
      <c r="I56" s="83">
        <v>300</v>
      </c>
    </row>
    <row r="57" spans="7:9">
      <c r="G57" s="60" t="s">
        <v>1114</v>
      </c>
      <c r="H57" s="82">
        <v>1045</v>
      </c>
      <c r="I57" s="83">
        <v>270</v>
      </c>
    </row>
    <row r="58" spans="7:9">
      <c r="G58" s="60" t="s">
        <v>1115</v>
      </c>
      <c r="H58" s="82">
        <v>92</v>
      </c>
      <c r="I58" s="83"/>
    </row>
    <row r="59" spans="7:9">
      <c r="G59" s="60" t="s">
        <v>1116</v>
      </c>
      <c r="H59" s="82">
        <v>-190</v>
      </c>
      <c r="I59" s="83"/>
    </row>
    <row r="60" spans="7:9">
      <c r="G60" s="60" t="s">
        <v>1117</v>
      </c>
      <c r="H60" s="82">
        <v>124</v>
      </c>
      <c r="I60" s="83">
        <v>103</v>
      </c>
    </row>
    <row r="61" spans="7:9">
      <c r="G61" s="60" t="s">
        <v>1118</v>
      </c>
      <c r="H61" s="82">
        <v>-2867</v>
      </c>
      <c r="I61" s="83"/>
    </row>
    <row r="62" spans="7:9">
      <c r="G62" s="60" t="s">
        <v>1119</v>
      </c>
      <c r="H62" s="82"/>
      <c r="I62" s="83"/>
    </row>
    <row r="63" spans="7:9">
      <c r="G63" s="60" t="s">
        <v>1120</v>
      </c>
      <c r="H63" s="82"/>
      <c r="I63" s="83"/>
    </row>
    <row r="64" spans="7:9">
      <c r="G64" s="60" t="s">
        <v>1121</v>
      </c>
      <c r="H64" s="82">
        <v>1074</v>
      </c>
      <c r="I64" s="83"/>
    </row>
    <row r="65" spans="7:9">
      <c r="G65" s="60"/>
      <c r="H65" s="117"/>
      <c r="I65" s="120"/>
    </row>
    <row r="66" spans="7:9">
      <c r="G66" s="60"/>
      <c r="H66" s="117"/>
      <c r="I66" s="120"/>
    </row>
    <row r="67" spans="7:9">
      <c r="G67" s="60" t="s">
        <v>73</v>
      </c>
      <c r="H67" s="74">
        <v>21688</v>
      </c>
      <c r="I67" s="121">
        <v>24097</v>
      </c>
    </row>
    <row r="68" spans="7:9">
      <c r="G68" s="60" t="s">
        <v>74</v>
      </c>
      <c r="H68" s="74">
        <v>60026</v>
      </c>
      <c r="I68" s="75"/>
    </row>
    <row r="69" spans="7:9">
      <c r="G69" s="60" t="s">
        <v>75</v>
      </c>
      <c r="H69" s="74">
        <v>60026</v>
      </c>
      <c r="I69" s="75"/>
    </row>
    <row r="70" spans="7:9">
      <c r="G70" s="60" t="s">
        <v>76</v>
      </c>
      <c r="H70" s="74"/>
      <c r="I70" s="75"/>
    </row>
    <row r="71" spans="7:9">
      <c r="G71" s="60" t="s">
        <v>77</v>
      </c>
      <c r="H71" s="74"/>
      <c r="I71" s="121"/>
    </row>
    <row r="72" spans="7:9">
      <c r="G72" s="60" t="s">
        <v>78</v>
      </c>
      <c r="H72" s="74"/>
      <c r="I72" s="121"/>
    </row>
    <row r="73" spans="7:9">
      <c r="G73" s="60" t="s">
        <v>79</v>
      </c>
      <c r="H73" s="74">
        <v>5922</v>
      </c>
      <c r="I73" s="121">
        <v>60</v>
      </c>
    </row>
    <row r="74" spans="7:9">
      <c r="G74" s="60" t="s">
        <v>80</v>
      </c>
      <c r="H74" s="74"/>
      <c r="I74" s="121"/>
    </row>
    <row r="75" spans="7:9">
      <c r="G75" s="60" t="s">
        <v>81</v>
      </c>
      <c r="H75" s="74">
        <v>28000</v>
      </c>
      <c r="I75" s="121">
        <v>74265</v>
      </c>
    </row>
    <row r="76" spans="7:9">
      <c r="G76" s="59"/>
      <c r="H76" s="67"/>
      <c r="I76" s="81"/>
    </row>
    <row r="77" spans="7:9">
      <c r="G77" s="59"/>
      <c r="H77" s="67"/>
      <c r="I77" s="81"/>
    </row>
    <row r="78" spans="7:9">
      <c r="G78" s="59"/>
      <c r="H78" s="67"/>
      <c r="I78" s="81"/>
    </row>
    <row r="79" spans="7:9">
      <c r="G79" s="60"/>
      <c r="H79" s="117"/>
      <c r="I79" s="120"/>
    </row>
    <row r="80" spans="7:9">
      <c r="G80" s="59"/>
      <c r="H80" s="67"/>
      <c r="I80" s="81"/>
    </row>
    <row r="81" spans="7:9">
      <c r="G81" s="118" t="s">
        <v>82</v>
      </c>
      <c r="H81" s="74">
        <v>390843</v>
      </c>
      <c r="I81" s="75">
        <v>346615</v>
      </c>
    </row>
    <row r="82" spans="7:9">
      <c r="G82" s="119"/>
      <c r="H82" s="119"/>
      <c r="I82" s="119"/>
    </row>
  </sheetData>
  <mergeCells count="1">
    <mergeCell ref="A2:E2"/>
  </mergeCells>
  <pageMargins left="0.354166666666667" right="0.196527777777778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6" sqref="D6:E6"/>
    </sheetView>
  </sheetViews>
  <sheetFormatPr defaultColWidth="9" defaultRowHeight="13.5" outlineLevelCol="4"/>
  <cols>
    <col min="1" max="1" width="29" customWidth="1"/>
    <col min="2" max="2" width="12.125" customWidth="1"/>
    <col min="3" max="3" width="15.5" customWidth="1"/>
    <col min="4" max="4" width="12.125" customWidth="1"/>
    <col min="5" max="5" width="17.25" customWidth="1"/>
  </cols>
  <sheetData>
    <row r="1" ht="18.75" spans="1:1">
      <c r="A1" s="1" t="s">
        <v>1122</v>
      </c>
    </row>
    <row r="2" ht="41.1" customHeight="1" spans="1:5">
      <c r="A2" s="19" t="s">
        <v>1123</v>
      </c>
      <c r="B2" s="19"/>
      <c r="C2" s="19"/>
      <c r="D2" s="19"/>
      <c r="E2" s="19"/>
    </row>
    <row r="3" spans="1:5">
      <c r="A3" s="3"/>
      <c r="E3" s="3" t="s">
        <v>1124</v>
      </c>
    </row>
    <row r="4" ht="21" customHeight="1" spans="1:5">
      <c r="A4" s="103" t="s">
        <v>1125</v>
      </c>
      <c r="B4" s="46" t="s">
        <v>1126</v>
      </c>
      <c r="C4" s="46" t="s">
        <v>1127</v>
      </c>
      <c r="D4" s="46" t="s">
        <v>1128</v>
      </c>
      <c r="E4" s="46" t="s">
        <v>1129</v>
      </c>
    </row>
    <row r="5" ht="21" customHeight="1" spans="1:5">
      <c r="A5" s="104"/>
      <c r="B5" s="46"/>
      <c r="C5" s="46"/>
      <c r="D5" s="46"/>
      <c r="E5" s="46"/>
    </row>
    <row r="6" ht="21" customHeight="1" spans="1:5">
      <c r="A6" s="47" t="s">
        <v>1130</v>
      </c>
      <c r="B6" s="48">
        <v>35791</v>
      </c>
      <c r="C6" s="48">
        <v>35783</v>
      </c>
      <c r="D6" s="48">
        <v>49050</v>
      </c>
      <c r="E6" s="48">
        <v>46050</v>
      </c>
    </row>
    <row r="12" ht="15" customHeight="1" spans="2:2">
      <c r="B12" s="105"/>
    </row>
  </sheetData>
  <mergeCells count="6">
    <mergeCell ref="A2:E2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9"/>
  <sheetViews>
    <sheetView workbookViewId="0">
      <selection activeCell="D5" sqref="D5"/>
    </sheetView>
  </sheetViews>
  <sheetFormatPr defaultColWidth="7" defaultRowHeight="13.5"/>
  <cols>
    <col min="1" max="1" width="23.5" style="93" customWidth="1"/>
    <col min="2" max="4" width="27.125" style="93" customWidth="1"/>
    <col min="5" max="5" width="20.375" style="93" customWidth="1"/>
    <col min="6" max="16365" width="7" style="93"/>
  </cols>
  <sheetData>
    <row r="1" ht="18.75" spans="1:16365">
      <c r="A1" s="1" t="s">
        <v>1131</v>
      </c>
      <c r="XEH1"/>
      <c r="XEI1"/>
      <c r="XEJ1"/>
      <c r="XEK1"/>
    </row>
    <row r="2" s="93" customFormat="1" ht="36.95" customHeight="1" spans="1:4">
      <c r="A2" s="94" t="s">
        <v>1132</v>
      </c>
      <c r="B2" s="94"/>
      <c r="C2" s="94"/>
      <c r="D2" s="94"/>
    </row>
    <row r="3" s="93" customFormat="1" ht="36.95" customHeight="1" spans="1:4">
      <c r="A3" s="95"/>
      <c r="B3" s="95"/>
      <c r="C3" s="96"/>
      <c r="D3" s="96" t="s">
        <v>2</v>
      </c>
    </row>
    <row r="4" s="93" customFormat="1" ht="36.95" customHeight="1" spans="1:4">
      <c r="A4" s="97" t="s">
        <v>1096</v>
      </c>
      <c r="B4" s="97" t="s">
        <v>1133</v>
      </c>
      <c r="C4" s="97" t="s">
        <v>5</v>
      </c>
      <c r="D4" s="97" t="s">
        <v>1134</v>
      </c>
    </row>
    <row r="5" s="93" customFormat="1" ht="36.95" customHeight="1" spans="1:6">
      <c r="A5" s="98" t="s">
        <v>1135</v>
      </c>
      <c r="B5" s="99">
        <v>862</v>
      </c>
      <c r="C5" s="99">
        <f>C6+C7+C8+C9</f>
        <v>762</v>
      </c>
      <c r="D5" s="100">
        <f>(C5-B5)/B5</f>
        <v>-0.116009280742459</v>
      </c>
      <c r="F5" s="101"/>
    </row>
    <row r="6" s="93" customFormat="1" ht="36.95" customHeight="1" spans="1:6">
      <c r="A6" s="102" t="s">
        <v>1136</v>
      </c>
      <c r="B6" s="99">
        <v>33</v>
      </c>
      <c r="C6" s="99">
        <v>81</v>
      </c>
      <c r="D6" s="100">
        <f t="shared" ref="D6:D9" si="0">(C6-B6)/B6</f>
        <v>1.45454545454545</v>
      </c>
      <c r="F6" s="101"/>
    </row>
    <row r="7" s="93" customFormat="1" ht="36.95" customHeight="1" spans="1:4">
      <c r="A7" s="102" t="s">
        <v>1137</v>
      </c>
      <c r="B7" s="99">
        <v>592</v>
      </c>
      <c r="C7" s="99">
        <v>495</v>
      </c>
      <c r="D7" s="100">
        <f t="shared" si="0"/>
        <v>-0.163851351351351</v>
      </c>
    </row>
    <row r="8" s="93" customFormat="1" ht="36.95" customHeight="1" spans="1:4">
      <c r="A8" s="102" t="s">
        <v>1138</v>
      </c>
      <c r="B8" s="99"/>
      <c r="C8" s="99"/>
      <c r="D8" s="100"/>
    </row>
    <row r="9" s="93" customFormat="1" ht="36.95" customHeight="1" spans="1:4">
      <c r="A9" s="102" t="s">
        <v>1139</v>
      </c>
      <c r="B9" s="99">
        <v>237</v>
      </c>
      <c r="C9" s="99">
        <v>186</v>
      </c>
      <c r="D9" s="100">
        <f t="shared" si="0"/>
        <v>-0.215189873417722</v>
      </c>
    </row>
  </sheetData>
  <mergeCells count="1">
    <mergeCell ref="A2:D2"/>
  </mergeCells>
  <pageMargins left="0.786805555555556" right="0.235416666666667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F18" sqref="F18"/>
    </sheetView>
  </sheetViews>
  <sheetFormatPr defaultColWidth="9" defaultRowHeight="14.25" outlineLevelCol="4"/>
  <cols>
    <col min="1" max="1" width="40.125" style="17"/>
    <col min="2" max="2" width="16" style="17" customWidth="1"/>
    <col min="3" max="3" width="16.25" style="17" customWidth="1"/>
    <col min="4" max="4" width="20.5" style="17" customWidth="1"/>
    <col min="5" max="5" width="13.125" style="17" customWidth="1"/>
    <col min="6" max="6" width="27.5" style="17" customWidth="1"/>
    <col min="7" max="16384" width="9" style="17"/>
  </cols>
  <sheetData>
    <row r="1" ht="18.75" spans="1:1">
      <c r="A1" s="1" t="s">
        <v>1140</v>
      </c>
    </row>
    <row r="2" ht="22.5" spans="1:5">
      <c r="A2" s="2" t="s">
        <v>1141</v>
      </c>
      <c r="B2" s="2"/>
      <c r="C2" s="2"/>
      <c r="D2" s="2"/>
      <c r="E2" s="2"/>
    </row>
    <row r="3" ht="17.25" customHeight="1" spans="5:5">
      <c r="E3" s="26" t="s">
        <v>2</v>
      </c>
    </row>
    <row r="4" ht="37.5" customHeight="1" spans="1:5">
      <c r="A4" s="50" t="s">
        <v>3</v>
      </c>
      <c r="B4" s="51" t="s">
        <v>85</v>
      </c>
      <c r="C4" s="51" t="s">
        <v>1142</v>
      </c>
      <c r="D4" s="52" t="s">
        <v>6</v>
      </c>
      <c r="E4" s="52" t="s">
        <v>7</v>
      </c>
    </row>
    <row r="5" ht="19.5" customHeight="1" spans="1:5">
      <c r="A5" s="84" t="s">
        <v>1143</v>
      </c>
      <c r="B5" s="85">
        <v>17366</v>
      </c>
      <c r="C5" s="86">
        <v>12500</v>
      </c>
      <c r="D5" s="87"/>
      <c r="E5" s="55"/>
    </row>
    <row r="6" ht="19.5" customHeight="1" spans="1:5">
      <c r="A6" s="84" t="s">
        <v>1144</v>
      </c>
      <c r="B6" s="63">
        <v>555</v>
      </c>
      <c r="C6" s="64">
        <v>500</v>
      </c>
      <c r="D6" s="87"/>
      <c r="E6" s="55"/>
    </row>
    <row r="7" ht="19.5" customHeight="1" spans="1:5">
      <c r="A7" s="84" t="s">
        <v>1145</v>
      </c>
      <c r="B7" s="63">
        <v>123395</v>
      </c>
      <c r="C7" s="64">
        <v>112000</v>
      </c>
      <c r="D7" s="87"/>
      <c r="E7" s="55"/>
    </row>
    <row r="8" ht="19.5" customHeight="1" spans="1:5">
      <c r="A8" s="84" t="s">
        <v>1146</v>
      </c>
      <c r="B8" s="63">
        <v>2691</v>
      </c>
      <c r="C8" s="64">
        <v>2000</v>
      </c>
      <c r="D8" s="87"/>
      <c r="E8" s="55"/>
    </row>
    <row r="9" ht="19.5" customHeight="1" spans="1:5">
      <c r="A9" s="84" t="s">
        <v>1147</v>
      </c>
      <c r="B9" s="85"/>
      <c r="C9" s="85"/>
      <c r="D9" s="87"/>
      <c r="E9" s="55"/>
    </row>
    <row r="10" ht="19.5" customHeight="1" spans="1:5">
      <c r="A10" s="84" t="s">
        <v>1148</v>
      </c>
      <c r="B10" s="85"/>
      <c r="C10" s="85"/>
      <c r="D10" s="87"/>
      <c r="E10" s="55"/>
    </row>
    <row r="11" ht="19.5" customHeight="1" spans="1:5">
      <c r="A11" s="40" t="s">
        <v>33</v>
      </c>
      <c r="B11" s="88">
        <f>SUM(B5:B10)</f>
        <v>144007</v>
      </c>
      <c r="C11" s="88">
        <f>SUM(C5:C10)</f>
        <v>127000</v>
      </c>
      <c r="D11" s="87"/>
      <c r="E11" s="55"/>
    </row>
    <row r="12" ht="21" customHeight="1" spans="1:5">
      <c r="A12" s="89" t="s">
        <v>34</v>
      </c>
      <c r="B12" s="63">
        <v>23365</v>
      </c>
      <c r="C12" s="64">
        <v>25852</v>
      </c>
      <c r="D12" s="90">
        <f>C12/B12*100</f>
        <v>110.644125829232</v>
      </c>
      <c r="E12" s="66"/>
    </row>
    <row r="13" ht="21" customHeight="1" spans="1:5">
      <c r="A13" s="84" t="s">
        <v>1149</v>
      </c>
      <c r="B13" s="63">
        <v>1359</v>
      </c>
      <c r="C13" s="64">
        <v>555</v>
      </c>
      <c r="D13" s="90">
        <f>C13/B13*100</f>
        <v>40.8388520971302</v>
      </c>
      <c r="E13" s="66"/>
    </row>
    <row r="14" ht="21" customHeight="1" spans="1:5">
      <c r="A14" s="84" t="s">
        <v>1150</v>
      </c>
      <c r="B14" s="63">
        <v>1359</v>
      </c>
      <c r="C14" s="64">
        <v>555</v>
      </c>
      <c r="D14" s="90">
        <f>C14/B14*100</f>
        <v>40.8388520971302</v>
      </c>
      <c r="E14" s="66"/>
    </row>
    <row r="15" ht="21" customHeight="1" spans="1:5">
      <c r="A15" s="84" t="s">
        <v>1151</v>
      </c>
      <c r="B15" s="90"/>
      <c r="C15" s="90"/>
      <c r="D15" s="90"/>
      <c r="E15" s="66"/>
    </row>
    <row r="16" ht="21" customHeight="1" spans="1:5">
      <c r="A16" s="84" t="s">
        <v>73</v>
      </c>
      <c r="B16" s="63">
        <v>6</v>
      </c>
      <c r="C16" s="64">
        <v>19297</v>
      </c>
      <c r="D16" s="90">
        <f>C16/B16*100</f>
        <v>321616.666666667</v>
      </c>
      <c r="E16" s="66"/>
    </row>
    <row r="17" ht="21" customHeight="1" spans="1:5">
      <c r="A17" s="84" t="s">
        <v>74</v>
      </c>
      <c r="B17" s="90"/>
      <c r="C17" s="90"/>
      <c r="D17" s="90"/>
      <c r="E17" s="66"/>
    </row>
    <row r="18" ht="21" customHeight="1" spans="1:5">
      <c r="A18" s="84" t="s">
        <v>1152</v>
      </c>
      <c r="B18" s="90"/>
      <c r="C18" s="90"/>
      <c r="D18" s="90"/>
      <c r="E18" s="66"/>
    </row>
    <row r="19" ht="21" customHeight="1" spans="1:5">
      <c r="A19" s="84" t="s">
        <v>1153</v>
      </c>
      <c r="B19" s="90"/>
      <c r="C19" s="90"/>
      <c r="D19" s="90"/>
      <c r="E19" s="66"/>
    </row>
    <row r="20" ht="21" customHeight="1" spans="1:5">
      <c r="A20" s="84" t="s">
        <v>1154</v>
      </c>
      <c r="B20" s="91">
        <v>22000</v>
      </c>
      <c r="C20" s="92">
        <v>6000</v>
      </c>
      <c r="D20" s="90">
        <f>C20/B20*100</f>
        <v>27.2727272727273</v>
      </c>
      <c r="E20" s="66"/>
    </row>
    <row r="21" ht="21" customHeight="1" spans="1:5">
      <c r="A21" s="89" t="s">
        <v>1155</v>
      </c>
      <c r="B21" s="90">
        <f>B11+B12</f>
        <v>167372</v>
      </c>
      <c r="C21" s="90">
        <f>C11+C12</f>
        <v>152852</v>
      </c>
      <c r="D21" s="90">
        <f>C21/B21*100</f>
        <v>91.3247138111512</v>
      </c>
      <c r="E21" s="66"/>
    </row>
  </sheetData>
  <mergeCells count="1">
    <mergeCell ref="A2:E2"/>
  </mergeCells>
  <pageMargins left="0.75" right="0.393055555555556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63"/>
  <sheetViews>
    <sheetView showZeros="0" topLeftCell="A25" workbookViewId="0">
      <selection activeCell="A48" sqref="A48"/>
    </sheetView>
  </sheetViews>
  <sheetFormatPr defaultColWidth="9" defaultRowHeight="14.25" outlineLevelCol="4"/>
  <cols>
    <col min="1" max="1" width="43.125" style="17" customWidth="1"/>
    <col min="2" max="2" width="18.375" style="17" customWidth="1"/>
    <col min="3" max="3" width="18.125" style="17" customWidth="1"/>
    <col min="4" max="4" width="20.875" style="17" customWidth="1"/>
    <col min="5" max="5" width="10.25" style="17" customWidth="1"/>
    <col min="6" max="7" width="9" style="17"/>
    <col min="8" max="8" width="9.375" style="17"/>
    <col min="9" max="16384" width="9" style="17"/>
  </cols>
  <sheetData>
    <row r="1" ht="18.75" spans="1:1">
      <c r="A1" s="1" t="s">
        <v>1156</v>
      </c>
    </row>
    <row r="2" ht="22.5" spans="1:5">
      <c r="A2" s="2" t="s">
        <v>1157</v>
      </c>
      <c r="B2" s="2"/>
      <c r="C2" s="2"/>
      <c r="D2" s="2"/>
      <c r="E2" s="2"/>
    </row>
    <row r="3" ht="17.25" customHeight="1" spans="5:5">
      <c r="E3" s="26" t="s">
        <v>2</v>
      </c>
    </row>
    <row r="4" ht="37.5" customHeight="1" spans="1:5">
      <c r="A4" s="50" t="s">
        <v>3</v>
      </c>
      <c r="B4" s="51" t="s">
        <v>85</v>
      </c>
      <c r="C4" s="51" t="s">
        <v>1142</v>
      </c>
      <c r="D4" s="52" t="s">
        <v>6</v>
      </c>
      <c r="E4" s="52" t="s">
        <v>7</v>
      </c>
    </row>
    <row r="5" ht="19" customHeight="1" spans="1:5">
      <c r="A5" s="40" t="s">
        <v>1158</v>
      </c>
      <c r="B5" s="53">
        <f>B6+B11+B15+B16+B31+B34+B35+B36+B50+B56+B60</f>
        <v>123331</v>
      </c>
      <c r="C5" s="53">
        <f>C6+C11+C15+C16+C31+C34+C35+C36+C50+C56+C60</f>
        <v>152852</v>
      </c>
      <c r="D5" s="54">
        <f t="shared" ref="D5:D14" si="0">C5/B5*100</f>
        <v>123.936398796734</v>
      </c>
      <c r="E5" s="55"/>
    </row>
    <row r="6" customFormat="1" ht="19" customHeight="1" spans="1:5">
      <c r="A6" s="56" t="s">
        <v>1159</v>
      </c>
      <c r="B6" s="57">
        <v>-3</v>
      </c>
      <c r="C6" s="58">
        <v>1</v>
      </c>
      <c r="D6" s="54">
        <f t="shared" si="0"/>
        <v>-33.3333333333333</v>
      </c>
      <c r="E6" s="55"/>
    </row>
    <row r="7" customFormat="1" ht="19" customHeight="1" spans="1:5">
      <c r="A7" s="56" t="s">
        <v>1160</v>
      </c>
      <c r="B7" s="61">
        <v>2</v>
      </c>
      <c r="C7" s="62">
        <v>5</v>
      </c>
      <c r="D7" s="54">
        <f t="shared" si="0"/>
        <v>250</v>
      </c>
      <c r="E7" s="55"/>
    </row>
    <row r="8" customFormat="1" ht="19" customHeight="1" spans="1:5">
      <c r="A8" s="56" t="s">
        <v>1161</v>
      </c>
      <c r="B8" s="63">
        <v>0</v>
      </c>
      <c r="C8" s="64">
        <v>1</v>
      </c>
      <c r="D8" s="54"/>
      <c r="E8" s="55"/>
    </row>
    <row r="9" s="28" customFormat="1" ht="19" customHeight="1" spans="1:5">
      <c r="A9" s="56" t="s">
        <v>1162</v>
      </c>
      <c r="B9" s="63">
        <v>-3</v>
      </c>
      <c r="C9" s="64"/>
      <c r="D9" s="54">
        <f t="shared" si="0"/>
        <v>0</v>
      </c>
      <c r="E9" s="65"/>
    </row>
    <row r="10" s="28" customFormat="1" ht="19" customHeight="1" spans="1:5">
      <c r="A10" s="56" t="s">
        <v>1163</v>
      </c>
      <c r="B10" s="63">
        <v>-3</v>
      </c>
      <c r="C10" s="64"/>
      <c r="D10" s="54">
        <f t="shared" si="0"/>
        <v>0</v>
      </c>
      <c r="E10" s="65"/>
    </row>
    <row r="11" s="28" customFormat="1" ht="19" customHeight="1" spans="1:5">
      <c r="A11" s="56" t="s">
        <v>1164</v>
      </c>
      <c r="B11" s="63">
        <v>251</v>
      </c>
      <c r="C11" s="64">
        <v>569</v>
      </c>
      <c r="D11" s="54">
        <f t="shared" si="0"/>
        <v>226.693227091633</v>
      </c>
      <c r="E11" s="65"/>
    </row>
    <row r="12" s="28" customFormat="1" ht="19" customHeight="1" spans="1:5">
      <c r="A12" s="56" t="s">
        <v>1165</v>
      </c>
      <c r="B12" s="63">
        <v>251</v>
      </c>
      <c r="C12" s="64">
        <v>569</v>
      </c>
      <c r="D12" s="54">
        <f t="shared" si="0"/>
        <v>226.693227091633</v>
      </c>
      <c r="E12" s="65"/>
    </row>
    <row r="13" s="28" customFormat="1" ht="19" customHeight="1" spans="1:5">
      <c r="A13" s="56" t="s">
        <v>1166</v>
      </c>
      <c r="B13" s="63">
        <v>196</v>
      </c>
      <c r="C13" s="64">
        <v>196</v>
      </c>
      <c r="D13" s="54">
        <f t="shared" si="0"/>
        <v>100</v>
      </c>
      <c r="E13" s="65"/>
    </row>
    <row r="14" s="28" customFormat="1" ht="19" customHeight="1" spans="1:5">
      <c r="A14" s="56" t="s">
        <v>1167</v>
      </c>
      <c r="B14" s="63">
        <v>55</v>
      </c>
      <c r="C14" s="64">
        <v>373</v>
      </c>
      <c r="D14" s="54">
        <f t="shared" si="0"/>
        <v>678.181818181818</v>
      </c>
      <c r="E14" s="65"/>
    </row>
    <row r="15" s="28" customFormat="1" ht="19" customHeight="1" spans="1:5">
      <c r="A15" s="56" t="s">
        <v>1168</v>
      </c>
      <c r="B15" s="61"/>
      <c r="C15" s="62"/>
      <c r="D15" s="54"/>
      <c r="E15" s="65"/>
    </row>
    <row r="16" s="28" customFormat="1" ht="19" customHeight="1" spans="1:5">
      <c r="A16" s="56" t="s">
        <v>1169</v>
      </c>
      <c r="B16" s="63">
        <v>107813</v>
      </c>
      <c r="C16" s="64">
        <v>137493</v>
      </c>
      <c r="D16" s="54">
        <f t="shared" ref="D16:D21" si="1">C16/B16*100</f>
        <v>127.529147690909</v>
      </c>
      <c r="E16" s="65"/>
    </row>
    <row r="17" s="49" customFormat="1" ht="19" customHeight="1" spans="1:5">
      <c r="A17" s="34" t="s">
        <v>1170</v>
      </c>
      <c r="B17" s="63">
        <v>98344</v>
      </c>
      <c r="C17" s="64">
        <v>121260</v>
      </c>
      <c r="D17" s="54">
        <f t="shared" si="1"/>
        <v>123.301879118197</v>
      </c>
      <c r="E17" s="65"/>
    </row>
    <row r="18" s="49" customFormat="1" ht="19" customHeight="1" spans="1:5">
      <c r="A18" s="34" t="s">
        <v>1171</v>
      </c>
      <c r="B18" s="63">
        <v>80105</v>
      </c>
      <c r="C18" s="64">
        <v>94950</v>
      </c>
      <c r="D18" s="54">
        <f t="shared" si="1"/>
        <v>118.531926846015</v>
      </c>
      <c r="E18" s="65"/>
    </row>
    <row r="19" ht="19" customHeight="1" spans="1:5">
      <c r="A19" s="34" t="s">
        <v>1172</v>
      </c>
      <c r="B19" s="63"/>
      <c r="C19" s="64"/>
      <c r="D19" s="54"/>
      <c r="E19" s="65"/>
    </row>
    <row r="20" ht="19" customHeight="1" spans="1:5">
      <c r="A20" s="34" t="s">
        <v>1173</v>
      </c>
      <c r="B20" s="63"/>
      <c r="C20" s="64"/>
      <c r="D20" s="54"/>
      <c r="E20" s="65"/>
    </row>
    <row r="21" ht="19" customHeight="1" spans="1:5">
      <c r="A21" s="34" t="s">
        <v>1174</v>
      </c>
      <c r="B21" s="63">
        <v>669</v>
      </c>
      <c r="C21" s="64">
        <v>10010</v>
      </c>
      <c r="D21" s="54">
        <f t="shared" si="1"/>
        <v>1496.26307922272</v>
      </c>
      <c r="E21" s="65"/>
    </row>
    <row r="22" ht="19" customHeight="1" spans="1:5">
      <c r="A22" s="34" t="s">
        <v>1175</v>
      </c>
      <c r="B22" s="63">
        <v>16772</v>
      </c>
      <c r="C22" s="64">
        <v>15300</v>
      </c>
      <c r="D22" s="54"/>
      <c r="E22" s="65"/>
    </row>
    <row r="23" ht="19" customHeight="1" spans="1:5">
      <c r="A23" s="34" t="s">
        <v>1176</v>
      </c>
      <c r="B23" s="63">
        <v>798</v>
      </c>
      <c r="C23" s="64">
        <v>1000</v>
      </c>
      <c r="D23" s="54"/>
      <c r="E23" s="65"/>
    </row>
    <row r="24" ht="19" customHeight="1" spans="1:5">
      <c r="A24" s="34" t="s">
        <v>1177</v>
      </c>
      <c r="B24" s="63">
        <v>8000</v>
      </c>
      <c r="C24" s="64">
        <v>12500</v>
      </c>
      <c r="D24" s="54"/>
      <c r="E24" s="66"/>
    </row>
    <row r="25" ht="15" customHeight="1" spans="1:5">
      <c r="A25" s="34" t="s">
        <v>1171</v>
      </c>
      <c r="B25" s="63">
        <v>8000</v>
      </c>
      <c r="C25" s="64">
        <v>12500</v>
      </c>
      <c r="D25" s="54">
        <f>C27/B27*100</f>
        <v>217.83526208305</v>
      </c>
      <c r="E25" s="66"/>
    </row>
    <row r="26" ht="18" customHeight="1" spans="1:5">
      <c r="A26" s="34" t="s">
        <v>1178</v>
      </c>
      <c r="B26" s="63"/>
      <c r="C26" s="64">
        <v>533</v>
      </c>
      <c r="D26" s="54"/>
      <c r="E26" s="66"/>
    </row>
    <row r="27" spans="1:5">
      <c r="A27" s="34" t="s">
        <v>1179</v>
      </c>
      <c r="B27" s="63">
        <v>1469</v>
      </c>
      <c r="C27" s="64">
        <v>3200</v>
      </c>
      <c r="D27" s="54">
        <f>C28/B28*100</f>
        <v>0</v>
      </c>
      <c r="E27" s="66"/>
    </row>
    <row r="28" spans="1:5">
      <c r="A28" s="34" t="s">
        <v>1180</v>
      </c>
      <c r="B28" s="63">
        <v>1348</v>
      </c>
      <c r="C28" s="64"/>
      <c r="D28" s="54"/>
      <c r="E28" s="66"/>
    </row>
    <row r="29" spans="1:5">
      <c r="A29" s="34" t="s">
        <v>1181</v>
      </c>
      <c r="B29" s="63">
        <v>121</v>
      </c>
      <c r="C29" s="64"/>
      <c r="D29" s="54"/>
      <c r="E29" s="66"/>
    </row>
    <row r="30" spans="1:5">
      <c r="A30" s="34" t="s">
        <v>1182</v>
      </c>
      <c r="B30" s="63"/>
      <c r="C30" s="64">
        <v>3200</v>
      </c>
      <c r="D30" s="54"/>
      <c r="E30" s="66"/>
    </row>
    <row r="31" spans="1:5">
      <c r="A31" s="56" t="s">
        <v>1183</v>
      </c>
      <c r="B31" s="63">
        <v>16</v>
      </c>
      <c r="C31" s="64">
        <v>120</v>
      </c>
      <c r="D31" s="54"/>
      <c r="E31" s="66"/>
    </row>
    <row r="32" spans="1:5">
      <c r="A32" s="56" t="s">
        <v>1184</v>
      </c>
      <c r="B32" s="63">
        <v>16</v>
      </c>
      <c r="C32" s="64">
        <v>120</v>
      </c>
      <c r="D32" s="54"/>
      <c r="E32" s="66"/>
    </row>
    <row r="33" spans="1:5">
      <c r="A33" s="56" t="s">
        <v>1185</v>
      </c>
      <c r="B33" s="63">
        <v>16</v>
      </c>
      <c r="C33" s="64">
        <v>120</v>
      </c>
      <c r="D33" s="54"/>
      <c r="E33" s="66"/>
    </row>
    <row r="34" spans="1:5">
      <c r="A34" s="56" t="s">
        <v>1186</v>
      </c>
      <c r="B34" s="61"/>
      <c r="C34" s="62"/>
      <c r="D34" s="54"/>
      <c r="E34" s="66"/>
    </row>
    <row r="35" spans="1:5">
      <c r="A35" s="56" t="s">
        <v>1187</v>
      </c>
      <c r="B35" s="61"/>
      <c r="C35" s="62"/>
      <c r="D35" s="54">
        <f t="shared" ref="D35:D38" si="2">C36/B36*100</f>
        <v>91.1684687826997</v>
      </c>
      <c r="E35" s="66"/>
    </row>
    <row r="36" spans="1:5">
      <c r="A36" s="56" t="s">
        <v>1188</v>
      </c>
      <c r="B36" s="63">
        <v>14335</v>
      </c>
      <c r="C36" s="64">
        <v>13069</v>
      </c>
      <c r="D36" s="54">
        <f t="shared" si="2"/>
        <v>90.8030633035902</v>
      </c>
      <c r="E36" s="66"/>
    </row>
    <row r="37" spans="1:5">
      <c r="A37" s="34" t="s">
        <v>1189</v>
      </c>
      <c r="B37" s="63">
        <v>14233</v>
      </c>
      <c r="C37" s="64">
        <v>12924</v>
      </c>
      <c r="D37" s="54">
        <f t="shared" si="2"/>
        <v>90.8030633035902</v>
      </c>
      <c r="E37" s="66"/>
    </row>
    <row r="38" spans="1:5">
      <c r="A38" s="34" t="s">
        <v>1190</v>
      </c>
      <c r="B38" s="63">
        <v>14233</v>
      </c>
      <c r="C38" s="64">
        <v>12924</v>
      </c>
      <c r="D38" s="54">
        <f t="shared" si="2"/>
        <v>142.156862745098</v>
      </c>
      <c r="E38" s="66"/>
    </row>
    <row r="39" spans="1:5">
      <c r="A39" s="34" t="s">
        <v>1191</v>
      </c>
      <c r="B39" s="63">
        <v>102</v>
      </c>
      <c r="C39" s="64">
        <v>145</v>
      </c>
      <c r="D39" s="54"/>
      <c r="E39" s="66"/>
    </row>
    <row r="40" spans="1:5">
      <c r="A40" s="34" t="s">
        <v>1192</v>
      </c>
      <c r="B40" s="63">
        <v>53</v>
      </c>
      <c r="C40" s="64">
        <v>38</v>
      </c>
      <c r="D40" s="54"/>
      <c r="E40" s="66"/>
    </row>
    <row r="41" spans="1:5">
      <c r="A41" s="56" t="s">
        <v>1193</v>
      </c>
      <c r="B41" s="61"/>
      <c r="C41" s="62"/>
      <c r="D41" s="54"/>
      <c r="E41" s="66"/>
    </row>
    <row r="42" spans="1:5">
      <c r="A42" s="56" t="s">
        <v>1194</v>
      </c>
      <c r="B42" s="61"/>
      <c r="C42" s="62"/>
      <c r="D42" s="54"/>
      <c r="E42" s="66"/>
    </row>
    <row r="43" spans="1:5">
      <c r="A43" s="56" t="s">
        <v>1195</v>
      </c>
      <c r="B43" s="61"/>
      <c r="C43" s="62"/>
      <c r="D43" s="54">
        <f t="shared" ref="D41:D43" si="3">C44/B44*100</f>
        <v>358.333333333333</v>
      </c>
      <c r="E43" s="66"/>
    </row>
    <row r="44" spans="1:5">
      <c r="A44" s="56" t="s">
        <v>1196</v>
      </c>
      <c r="B44" s="63">
        <v>24</v>
      </c>
      <c r="C44" s="64">
        <v>86</v>
      </c>
      <c r="D44" s="54"/>
      <c r="E44" s="66"/>
    </row>
    <row r="45" spans="1:5">
      <c r="A45" s="56" t="s">
        <v>1197</v>
      </c>
      <c r="B45" s="61"/>
      <c r="C45" s="62"/>
      <c r="D45" s="54"/>
      <c r="E45" s="66"/>
    </row>
    <row r="46" spans="1:5">
      <c r="A46" s="56" t="s">
        <v>1198</v>
      </c>
      <c r="B46" s="61"/>
      <c r="C46" s="62"/>
      <c r="D46" s="54"/>
      <c r="E46" s="66"/>
    </row>
    <row r="47" spans="1:5">
      <c r="A47" s="56" t="s">
        <v>1199</v>
      </c>
      <c r="B47" s="61"/>
      <c r="C47" s="62"/>
      <c r="D47" s="54">
        <f t="shared" ref="D47:D49" si="4">C48/B48*100</f>
        <v>84</v>
      </c>
      <c r="E47" s="66"/>
    </row>
    <row r="48" spans="1:5">
      <c r="A48" s="56" t="s">
        <v>1200</v>
      </c>
      <c r="B48" s="63">
        <v>25</v>
      </c>
      <c r="C48" s="64">
        <v>21</v>
      </c>
      <c r="D48" s="54"/>
      <c r="E48" s="66"/>
    </row>
    <row r="49" spans="1:5">
      <c r="A49" s="56" t="s">
        <v>1201</v>
      </c>
      <c r="B49" s="61"/>
      <c r="C49" s="62"/>
      <c r="D49" s="54">
        <f t="shared" si="4"/>
        <v>176.470588235294</v>
      </c>
      <c r="E49" s="66"/>
    </row>
    <row r="50" spans="1:5">
      <c r="A50" s="56" t="s">
        <v>1202</v>
      </c>
      <c r="B50" s="63">
        <v>901</v>
      </c>
      <c r="C50" s="64">
        <v>1590</v>
      </c>
      <c r="D50" s="54"/>
      <c r="E50" s="66"/>
    </row>
    <row r="51" spans="1:5">
      <c r="A51" s="56" t="s">
        <v>1203</v>
      </c>
      <c r="B51" s="61"/>
      <c r="C51" s="62"/>
      <c r="D51" s="54"/>
      <c r="E51" s="66"/>
    </row>
    <row r="52" spans="1:5">
      <c r="A52" s="56" t="s">
        <v>1204</v>
      </c>
      <c r="B52" s="61"/>
      <c r="C52" s="62"/>
      <c r="D52" s="54"/>
      <c r="E52" s="66"/>
    </row>
    <row r="53" spans="1:5">
      <c r="A53" s="56" t="s">
        <v>1205</v>
      </c>
      <c r="B53" s="61"/>
      <c r="C53" s="62"/>
      <c r="D53" s="54">
        <f t="shared" ref="D53:D56" si="5">C54/B54*100</f>
        <v>0</v>
      </c>
      <c r="E53" s="66"/>
    </row>
    <row r="54" spans="1:5">
      <c r="A54" s="56" t="s">
        <v>1206</v>
      </c>
      <c r="B54" s="63">
        <v>76</v>
      </c>
      <c r="C54" s="64"/>
      <c r="D54" s="54"/>
      <c r="E54" s="66"/>
    </row>
    <row r="55" spans="1:5">
      <c r="A55" s="56" t="s">
        <v>1207</v>
      </c>
      <c r="B55" s="63">
        <v>825</v>
      </c>
      <c r="C55" s="64">
        <v>1590</v>
      </c>
      <c r="D55" s="54">
        <f t="shared" si="5"/>
        <v>55.5555555555556</v>
      </c>
      <c r="E55" s="66"/>
    </row>
    <row r="56" spans="1:5">
      <c r="A56" s="56" t="s">
        <v>1208</v>
      </c>
      <c r="B56" s="63">
        <v>18</v>
      </c>
      <c r="C56" s="64">
        <v>10</v>
      </c>
      <c r="D56" s="54"/>
      <c r="E56" s="66"/>
    </row>
    <row r="57" spans="1:5">
      <c r="A57" s="56" t="s">
        <v>1209</v>
      </c>
      <c r="B57" s="61"/>
      <c r="C57" s="62"/>
      <c r="D57" s="54"/>
      <c r="E57" s="66"/>
    </row>
    <row r="58" spans="1:5">
      <c r="A58" s="56" t="s">
        <v>1210</v>
      </c>
      <c r="B58" s="63">
        <v>18</v>
      </c>
      <c r="C58" s="64">
        <v>10</v>
      </c>
      <c r="D58" s="54"/>
      <c r="E58" s="66"/>
    </row>
    <row r="59" spans="1:5">
      <c r="A59" s="56" t="s">
        <v>1211</v>
      </c>
      <c r="B59" s="61"/>
      <c r="C59" s="62"/>
      <c r="D59" s="54"/>
      <c r="E59" s="66"/>
    </row>
    <row r="60" spans="1:5">
      <c r="A60" s="70" t="s">
        <v>1212</v>
      </c>
      <c r="B60" s="61"/>
      <c r="C60" s="62"/>
      <c r="D60" s="54"/>
      <c r="E60" s="66"/>
    </row>
    <row r="61" spans="1:5">
      <c r="A61" s="70" t="s">
        <v>1213</v>
      </c>
      <c r="B61" s="61"/>
      <c r="C61" s="62"/>
      <c r="D61" s="54"/>
      <c r="E61" s="66"/>
    </row>
    <row r="62" spans="1:5">
      <c r="A62" s="71" t="s">
        <v>1214</v>
      </c>
      <c r="B62" s="61"/>
      <c r="C62" s="72"/>
      <c r="D62" s="73"/>
      <c r="E62" s="66"/>
    </row>
    <row r="63" spans="1:5">
      <c r="A63" s="71" t="s">
        <v>1215</v>
      </c>
      <c r="B63" s="61"/>
      <c r="C63" s="72"/>
      <c r="D63" s="66"/>
      <c r="E63" s="66"/>
    </row>
  </sheetData>
  <mergeCells count="1">
    <mergeCell ref="A2:E2"/>
  </mergeCells>
  <pageMargins left="0.747916666666667" right="0.2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63"/>
  <sheetViews>
    <sheetView showZeros="0" tabSelected="1" topLeftCell="A28" workbookViewId="0">
      <selection activeCell="B38" sqref="B38"/>
    </sheetView>
  </sheetViews>
  <sheetFormatPr defaultColWidth="9" defaultRowHeight="14.25"/>
  <cols>
    <col min="1" max="1" width="43.125" style="17" customWidth="1"/>
    <col min="2" max="2" width="18.375" style="17" customWidth="1"/>
    <col min="3" max="3" width="18.125" style="17" customWidth="1"/>
    <col min="4" max="4" width="20.875" style="17" customWidth="1"/>
    <col min="5" max="5" width="10.25" style="17" customWidth="1"/>
    <col min="6" max="6" width="9" style="17"/>
    <col min="7" max="7" width="9" style="17" hidden="1" customWidth="1"/>
    <col min="8" max="8" width="21.5" style="17" hidden="1" customWidth="1"/>
    <col min="9" max="11" width="9" style="17" hidden="1" customWidth="1"/>
    <col min="12" max="12" width="22.75" style="17" customWidth="1"/>
    <col min="13" max="13" width="9" style="17"/>
    <col min="14" max="14" width="9.375" style="17"/>
    <col min="15" max="16384" width="9" style="17"/>
  </cols>
  <sheetData>
    <row r="1" s="17" customFormat="1" ht="18.75" spans="1:1">
      <c r="A1" s="1" t="s">
        <v>1216</v>
      </c>
    </row>
    <row r="2" s="17" customFormat="1" ht="22.5" spans="1:5">
      <c r="A2" s="2" t="s">
        <v>1157</v>
      </c>
      <c r="B2" s="2"/>
      <c r="C2" s="2"/>
      <c r="D2" s="2"/>
      <c r="E2" s="2"/>
    </row>
    <row r="3" s="17" customFormat="1" ht="17.25" customHeight="1" spans="5:5">
      <c r="E3" s="26" t="s">
        <v>2</v>
      </c>
    </row>
    <row r="4" s="17" customFormat="1" ht="37.5" customHeight="1" spans="1:5">
      <c r="A4" s="50" t="s">
        <v>3</v>
      </c>
      <c r="B4" s="51" t="s">
        <v>85</v>
      </c>
      <c r="C4" s="51" t="s">
        <v>1142</v>
      </c>
      <c r="D4" s="52" t="s">
        <v>6</v>
      </c>
      <c r="E4" s="52" t="s">
        <v>7</v>
      </c>
    </row>
    <row r="5" s="17" customFormat="1" ht="19" customHeight="1" spans="1:5">
      <c r="A5" s="40" t="s">
        <v>1158</v>
      </c>
      <c r="B5" s="53">
        <f>B6+B11+B15+B16+B31+B34+B35+B36+B50+B56+B60</f>
        <v>123331</v>
      </c>
      <c r="C5" s="53">
        <f>C6+C11+C15+C16+C31+C34+C35+C36+C50+C56+C60</f>
        <v>152852</v>
      </c>
      <c r="D5" s="54">
        <f t="shared" ref="D5:D14" si="0">C5/B5*100</f>
        <v>123.936398796734</v>
      </c>
      <c r="E5" s="55"/>
    </row>
    <row r="6" customFormat="1" ht="19" customHeight="1" spans="1:11">
      <c r="A6" s="56" t="s">
        <v>1159</v>
      </c>
      <c r="B6" s="57">
        <v>-3</v>
      </c>
      <c r="C6" s="58">
        <v>1</v>
      </c>
      <c r="D6" s="54">
        <f t="shared" si="0"/>
        <v>-33.3333333333333</v>
      </c>
      <c r="E6" s="55"/>
      <c r="G6" s="59" t="s">
        <v>1217</v>
      </c>
      <c r="H6" s="60" t="s">
        <v>1159</v>
      </c>
      <c r="I6" s="74">
        <v>54</v>
      </c>
      <c r="J6" s="75">
        <v>18</v>
      </c>
      <c r="K6" s="76">
        <v>33.33</v>
      </c>
    </row>
    <row r="7" customFormat="1" ht="19" customHeight="1" spans="1:11">
      <c r="A7" s="56" t="s">
        <v>1160</v>
      </c>
      <c r="B7" s="61">
        <v>2</v>
      </c>
      <c r="C7" s="62">
        <v>5</v>
      </c>
      <c r="D7" s="54">
        <f t="shared" si="0"/>
        <v>250</v>
      </c>
      <c r="E7" s="55"/>
      <c r="G7" s="59" t="s">
        <v>1218</v>
      </c>
      <c r="H7" s="60" t="s">
        <v>1160</v>
      </c>
      <c r="I7" s="74">
        <v>28</v>
      </c>
      <c r="J7" s="75"/>
      <c r="K7" s="76"/>
    </row>
    <row r="8" customFormat="1" ht="19" customHeight="1" spans="1:11">
      <c r="A8" s="56" t="s">
        <v>1161</v>
      </c>
      <c r="B8" s="63">
        <v>0</v>
      </c>
      <c r="C8" s="64">
        <v>1</v>
      </c>
      <c r="D8" s="54"/>
      <c r="E8" s="55"/>
      <c r="G8" s="59" t="s">
        <v>1219</v>
      </c>
      <c r="H8" s="60" t="s">
        <v>1162</v>
      </c>
      <c r="I8" s="74">
        <v>26</v>
      </c>
      <c r="J8" s="75">
        <v>18</v>
      </c>
      <c r="K8" s="76">
        <v>69.23</v>
      </c>
    </row>
    <row r="9" s="28" customFormat="1" ht="19" customHeight="1" spans="1:11">
      <c r="A9" s="56" t="s">
        <v>1162</v>
      </c>
      <c r="B9" s="63">
        <v>-3</v>
      </c>
      <c r="C9" s="64"/>
      <c r="D9" s="54">
        <f t="shared" si="0"/>
        <v>0</v>
      </c>
      <c r="E9" s="65"/>
      <c r="G9" s="59" t="s">
        <v>1220</v>
      </c>
      <c r="H9" s="60" t="s">
        <v>1164</v>
      </c>
      <c r="I9" s="74">
        <v>546</v>
      </c>
      <c r="J9" s="75">
        <v>887</v>
      </c>
      <c r="K9" s="76">
        <v>162.45</v>
      </c>
    </row>
    <row r="10" s="28" customFormat="1" ht="19" customHeight="1" spans="1:11">
      <c r="A10" s="56" t="s">
        <v>1163</v>
      </c>
      <c r="B10" s="63">
        <v>-3</v>
      </c>
      <c r="C10" s="64"/>
      <c r="D10" s="54">
        <f t="shared" si="0"/>
        <v>0</v>
      </c>
      <c r="E10" s="65"/>
      <c r="G10" s="59" t="s">
        <v>1221</v>
      </c>
      <c r="H10" s="60" t="s">
        <v>1222</v>
      </c>
      <c r="I10" s="74">
        <v>546</v>
      </c>
      <c r="J10" s="75">
        <v>887</v>
      </c>
      <c r="K10" s="76">
        <v>162.45</v>
      </c>
    </row>
    <row r="11" s="28" customFormat="1" ht="19" customHeight="1" spans="1:11">
      <c r="A11" s="56" t="s">
        <v>1164</v>
      </c>
      <c r="B11" s="63">
        <v>251</v>
      </c>
      <c r="C11" s="64">
        <v>569</v>
      </c>
      <c r="D11" s="54">
        <f t="shared" si="0"/>
        <v>226.693227091633</v>
      </c>
      <c r="E11" s="65"/>
      <c r="G11" s="59" t="s">
        <v>1223</v>
      </c>
      <c r="H11" s="60" t="s">
        <v>1224</v>
      </c>
      <c r="I11" s="74"/>
      <c r="J11" s="75"/>
      <c r="K11" s="76"/>
    </row>
    <row r="12" s="28" customFormat="1" ht="19" customHeight="1" spans="1:11">
      <c r="A12" s="56" t="s">
        <v>1165</v>
      </c>
      <c r="B12" s="63">
        <v>251</v>
      </c>
      <c r="C12" s="64">
        <v>569</v>
      </c>
      <c r="D12" s="54">
        <f t="shared" si="0"/>
        <v>226.693227091633</v>
      </c>
      <c r="E12" s="65"/>
      <c r="G12" s="59" t="s">
        <v>1225</v>
      </c>
      <c r="H12" s="60" t="s">
        <v>1169</v>
      </c>
      <c r="I12" s="74">
        <v>13771</v>
      </c>
      <c r="J12" s="75">
        <v>85845</v>
      </c>
      <c r="K12" s="76">
        <v>623.38</v>
      </c>
    </row>
    <row r="13" s="28" customFormat="1" ht="19" customHeight="1" spans="1:11">
      <c r="A13" s="56" t="s">
        <v>1166</v>
      </c>
      <c r="B13" s="63">
        <v>196</v>
      </c>
      <c r="C13" s="64">
        <v>196</v>
      </c>
      <c r="D13" s="54">
        <f t="shared" si="0"/>
        <v>100</v>
      </c>
      <c r="E13" s="65"/>
      <c r="G13" s="59" t="s">
        <v>1226</v>
      </c>
      <c r="H13" s="60" t="s">
        <v>1227</v>
      </c>
      <c r="I13" s="74">
        <v>11374</v>
      </c>
      <c r="J13" s="75">
        <v>70492</v>
      </c>
      <c r="K13" s="76">
        <v>619.76</v>
      </c>
    </row>
    <row r="14" s="28" customFormat="1" ht="19" customHeight="1" spans="1:11">
      <c r="A14" s="56" t="s">
        <v>1167</v>
      </c>
      <c r="B14" s="63">
        <v>55</v>
      </c>
      <c r="C14" s="64">
        <v>373</v>
      </c>
      <c r="D14" s="54">
        <f t="shared" si="0"/>
        <v>678.181818181818</v>
      </c>
      <c r="E14" s="65"/>
      <c r="G14" s="59" t="s">
        <v>1228</v>
      </c>
      <c r="H14" s="60" t="s">
        <v>1229</v>
      </c>
      <c r="I14" s="74">
        <v>1546</v>
      </c>
      <c r="J14" s="75">
        <v>8000</v>
      </c>
      <c r="K14" s="76">
        <v>517.46</v>
      </c>
    </row>
    <row r="15" s="28" customFormat="1" ht="19" customHeight="1" spans="1:11">
      <c r="A15" s="56" t="s">
        <v>1168</v>
      </c>
      <c r="B15" s="61"/>
      <c r="C15" s="62"/>
      <c r="D15" s="54"/>
      <c r="E15" s="65"/>
      <c r="G15" s="59" t="s">
        <v>1230</v>
      </c>
      <c r="H15" s="60" t="s">
        <v>1231</v>
      </c>
      <c r="I15" s="74">
        <v>351</v>
      </c>
      <c r="J15" s="75">
        <v>1234</v>
      </c>
      <c r="K15" s="76">
        <v>351.57</v>
      </c>
    </row>
    <row r="16" s="28" customFormat="1" ht="19" customHeight="1" spans="1:11">
      <c r="A16" s="56" t="s">
        <v>1169</v>
      </c>
      <c r="B16" s="63">
        <v>107813</v>
      </c>
      <c r="C16" s="64">
        <v>137493</v>
      </c>
      <c r="D16" s="54">
        <f t="shared" ref="D16:D21" si="1">C16/B16*100</f>
        <v>127.529147690909</v>
      </c>
      <c r="E16" s="65"/>
      <c r="G16" s="59" t="s">
        <v>1232</v>
      </c>
      <c r="H16" s="60" t="s">
        <v>1233</v>
      </c>
      <c r="I16" s="77"/>
      <c r="J16" s="78">
        <v>6119</v>
      </c>
      <c r="K16" s="79"/>
    </row>
    <row r="17" s="49" customFormat="1" ht="19" customHeight="1" spans="1:11">
      <c r="A17" s="34" t="s">
        <v>1170</v>
      </c>
      <c r="B17" s="63">
        <v>98344</v>
      </c>
      <c r="C17" s="64">
        <v>121260</v>
      </c>
      <c r="D17" s="54">
        <f t="shared" si="1"/>
        <v>123.301879118197</v>
      </c>
      <c r="E17" s="65"/>
      <c r="G17" s="59" t="s">
        <v>1234</v>
      </c>
      <c r="H17" s="60" t="s">
        <v>1235</v>
      </c>
      <c r="I17" s="74">
        <v>500</v>
      </c>
      <c r="J17" s="75"/>
      <c r="K17" s="76"/>
    </row>
    <row r="18" s="49" customFormat="1" ht="19" customHeight="1" spans="1:11">
      <c r="A18" s="34" t="s">
        <v>1171</v>
      </c>
      <c r="B18" s="63">
        <v>80105</v>
      </c>
      <c r="C18" s="64">
        <v>94950</v>
      </c>
      <c r="D18" s="54">
        <f t="shared" si="1"/>
        <v>118.531926846015</v>
      </c>
      <c r="E18" s="65"/>
      <c r="G18" s="59" t="s">
        <v>1236</v>
      </c>
      <c r="H18" s="60" t="s">
        <v>1183</v>
      </c>
      <c r="I18" s="74"/>
      <c r="J18" s="75"/>
      <c r="K18" s="76"/>
    </row>
    <row r="19" s="17" customFormat="1" ht="19" customHeight="1" spans="1:11">
      <c r="A19" s="34" t="s">
        <v>1172</v>
      </c>
      <c r="B19" s="63"/>
      <c r="C19" s="64"/>
      <c r="D19" s="54"/>
      <c r="E19" s="65"/>
      <c r="G19" s="59" t="s">
        <v>1237</v>
      </c>
      <c r="H19" s="60" t="s">
        <v>1238</v>
      </c>
      <c r="I19" s="74"/>
      <c r="J19" s="75"/>
      <c r="K19" s="76"/>
    </row>
    <row r="20" s="17" customFormat="1" ht="19" customHeight="1" spans="1:11">
      <c r="A20" s="34" t="s">
        <v>1173</v>
      </c>
      <c r="B20" s="63"/>
      <c r="C20" s="64"/>
      <c r="D20" s="54"/>
      <c r="E20" s="65"/>
      <c r="G20" s="59" t="s">
        <v>1239</v>
      </c>
      <c r="H20" s="60" t="s">
        <v>1188</v>
      </c>
      <c r="I20" s="74">
        <v>6195</v>
      </c>
      <c r="J20" s="75">
        <v>3097</v>
      </c>
      <c r="K20" s="76">
        <v>49.99</v>
      </c>
    </row>
    <row r="21" s="17" customFormat="1" ht="19" customHeight="1" spans="1:11">
      <c r="A21" s="34" t="s">
        <v>1174</v>
      </c>
      <c r="B21" s="63">
        <v>669</v>
      </c>
      <c r="C21" s="64">
        <v>10010</v>
      </c>
      <c r="D21" s="54">
        <f t="shared" si="1"/>
        <v>1496.26307922272</v>
      </c>
      <c r="E21" s="65"/>
      <c r="G21" s="59" t="s">
        <v>1240</v>
      </c>
      <c r="H21" s="60" t="s">
        <v>1241</v>
      </c>
      <c r="I21" s="74">
        <v>6000</v>
      </c>
      <c r="J21" s="75">
        <v>3000</v>
      </c>
      <c r="K21" s="76">
        <v>50</v>
      </c>
    </row>
    <row r="22" s="17" customFormat="1" ht="19" customHeight="1" spans="1:11">
      <c r="A22" s="34" t="s">
        <v>1175</v>
      </c>
      <c r="B22" s="63">
        <v>16772</v>
      </c>
      <c r="C22" s="64">
        <v>15300</v>
      </c>
      <c r="D22" s="54"/>
      <c r="E22" s="65"/>
      <c r="G22" s="59" t="s">
        <v>1242</v>
      </c>
      <c r="H22" s="60" t="s">
        <v>1243</v>
      </c>
      <c r="I22" s="74"/>
      <c r="J22" s="75"/>
      <c r="K22" s="76"/>
    </row>
    <row r="23" s="17" customFormat="1" ht="19" customHeight="1" spans="1:11">
      <c r="A23" s="34" t="s">
        <v>1176</v>
      </c>
      <c r="B23" s="63">
        <v>798</v>
      </c>
      <c r="C23" s="64">
        <v>1000</v>
      </c>
      <c r="D23" s="54"/>
      <c r="E23" s="65"/>
      <c r="G23" s="59" t="s">
        <v>1244</v>
      </c>
      <c r="H23" s="60" t="s">
        <v>1245</v>
      </c>
      <c r="I23" s="74">
        <v>195</v>
      </c>
      <c r="J23" s="75">
        <v>97</v>
      </c>
      <c r="K23" s="76">
        <v>49.74</v>
      </c>
    </row>
    <row r="24" s="17" customFormat="1" ht="19" customHeight="1" spans="1:11">
      <c r="A24" s="34" t="s">
        <v>1177</v>
      </c>
      <c r="B24" s="63">
        <v>8000</v>
      </c>
      <c r="C24" s="64">
        <v>12500</v>
      </c>
      <c r="D24" s="54"/>
      <c r="E24" s="66"/>
      <c r="G24" s="59" t="s">
        <v>1246</v>
      </c>
      <c r="H24" s="60" t="s">
        <v>1202</v>
      </c>
      <c r="I24" s="74">
        <v>76</v>
      </c>
      <c r="J24" s="75">
        <v>274</v>
      </c>
      <c r="K24" s="76">
        <v>360.53</v>
      </c>
    </row>
    <row r="25" s="17" customFormat="1" ht="15" customHeight="1" spans="1:11">
      <c r="A25" s="34" t="s">
        <v>1171</v>
      </c>
      <c r="B25" s="63">
        <v>8000</v>
      </c>
      <c r="C25" s="64">
        <v>12500</v>
      </c>
      <c r="D25" s="54">
        <f>C27/B27*100</f>
        <v>217.83526208305</v>
      </c>
      <c r="E25" s="66"/>
      <c r="G25" s="59" t="s">
        <v>1247</v>
      </c>
      <c r="H25" s="60" t="s">
        <v>1208</v>
      </c>
      <c r="I25" s="74"/>
      <c r="J25" s="75"/>
      <c r="K25" s="80"/>
    </row>
    <row r="26" s="17" customFormat="1" ht="18" customHeight="1" spans="1:11">
      <c r="A26" s="34" t="s">
        <v>1178</v>
      </c>
      <c r="B26" s="63"/>
      <c r="C26" s="64">
        <v>533</v>
      </c>
      <c r="D26" s="54"/>
      <c r="E26" s="66"/>
      <c r="G26" s="67"/>
      <c r="H26" s="68"/>
      <c r="I26" s="67"/>
      <c r="J26" s="81"/>
      <c r="K26" s="81"/>
    </row>
    <row r="27" s="17" customFormat="1" spans="1:11">
      <c r="A27" s="34" t="s">
        <v>1179</v>
      </c>
      <c r="B27" s="63">
        <v>1469</v>
      </c>
      <c r="C27" s="64">
        <v>3200</v>
      </c>
      <c r="D27" s="54">
        <f>C28/B28*100</f>
        <v>0</v>
      </c>
      <c r="E27" s="66"/>
      <c r="G27" s="67"/>
      <c r="H27" s="68"/>
      <c r="I27" s="67"/>
      <c r="J27" s="81"/>
      <c r="K27" s="81"/>
    </row>
    <row r="28" s="17" customFormat="1" spans="1:11">
      <c r="A28" s="34" t="s">
        <v>1180</v>
      </c>
      <c r="B28" s="63">
        <v>1348</v>
      </c>
      <c r="C28" s="64"/>
      <c r="D28" s="54"/>
      <c r="E28" s="66"/>
      <c r="G28" s="67"/>
      <c r="H28" s="68"/>
      <c r="I28" s="67"/>
      <c r="J28" s="81"/>
      <c r="K28" s="81"/>
    </row>
    <row r="29" s="17" customFormat="1" spans="1:11">
      <c r="A29" s="34" t="s">
        <v>1181</v>
      </c>
      <c r="B29" s="63">
        <v>121</v>
      </c>
      <c r="C29" s="64"/>
      <c r="D29" s="54"/>
      <c r="E29" s="66"/>
      <c r="G29" s="67"/>
      <c r="H29" s="68"/>
      <c r="I29" s="67"/>
      <c r="J29" s="81"/>
      <c r="K29" s="81"/>
    </row>
    <row r="30" s="17" customFormat="1" spans="1:11">
      <c r="A30" s="34" t="s">
        <v>1182</v>
      </c>
      <c r="B30" s="63"/>
      <c r="C30" s="64">
        <v>3200</v>
      </c>
      <c r="D30" s="54"/>
      <c r="E30" s="66"/>
      <c r="G30" s="67"/>
      <c r="H30" s="68"/>
      <c r="I30" s="67"/>
      <c r="J30" s="81"/>
      <c r="K30" s="81"/>
    </row>
    <row r="31" s="17" customFormat="1" spans="1:11">
      <c r="A31" s="56" t="s">
        <v>1183</v>
      </c>
      <c r="B31" s="63">
        <v>16</v>
      </c>
      <c r="C31" s="64">
        <v>120</v>
      </c>
      <c r="D31" s="54"/>
      <c r="E31" s="66"/>
      <c r="G31" s="67"/>
      <c r="H31" s="68"/>
      <c r="I31" s="67"/>
      <c r="J31" s="81"/>
      <c r="K31" s="81"/>
    </row>
    <row r="32" s="17" customFormat="1" spans="1:11">
      <c r="A32" s="56" t="s">
        <v>1184</v>
      </c>
      <c r="B32" s="63">
        <v>16</v>
      </c>
      <c r="C32" s="64">
        <v>120</v>
      </c>
      <c r="D32" s="54"/>
      <c r="E32" s="66"/>
      <c r="G32" s="67"/>
      <c r="H32" s="68"/>
      <c r="I32" s="67"/>
      <c r="J32" s="81"/>
      <c r="K32" s="81"/>
    </row>
    <row r="33" s="17" customFormat="1" spans="1:11">
      <c r="A33" s="56" t="s">
        <v>1185</v>
      </c>
      <c r="B33" s="63">
        <v>16</v>
      </c>
      <c r="C33" s="64">
        <v>120</v>
      </c>
      <c r="D33" s="54"/>
      <c r="E33" s="66"/>
      <c r="G33" s="67"/>
      <c r="H33" s="68"/>
      <c r="I33" s="67"/>
      <c r="J33" s="81"/>
      <c r="K33" s="81"/>
    </row>
    <row r="34" s="17" customFormat="1" spans="1:11">
      <c r="A34" s="56" t="s">
        <v>1186</v>
      </c>
      <c r="B34" s="61"/>
      <c r="C34" s="62"/>
      <c r="D34" s="54"/>
      <c r="E34" s="66"/>
      <c r="G34" s="67"/>
      <c r="H34" s="68"/>
      <c r="I34" s="67"/>
      <c r="J34" s="81"/>
      <c r="K34" s="81"/>
    </row>
    <row r="35" s="17" customFormat="1" spans="1:11">
      <c r="A35" s="56" t="s">
        <v>1187</v>
      </c>
      <c r="B35" s="61"/>
      <c r="C35" s="62"/>
      <c r="D35" s="54">
        <f t="shared" ref="D35:D38" si="2">C36/B36*100</f>
        <v>91.1684687826997</v>
      </c>
      <c r="E35" s="66"/>
      <c r="G35" s="67"/>
      <c r="H35" s="68" t="s">
        <v>1248</v>
      </c>
      <c r="I35" s="82">
        <v>20642</v>
      </c>
      <c r="J35" s="83">
        <v>90121</v>
      </c>
      <c r="K35" s="80">
        <v>436.59</v>
      </c>
    </row>
    <row r="36" s="17" customFormat="1" spans="1:11">
      <c r="A36" s="56" t="s">
        <v>1188</v>
      </c>
      <c r="B36" s="63">
        <v>14335</v>
      </c>
      <c r="C36" s="64">
        <v>13069</v>
      </c>
      <c r="D36" s="54">
        <f t="shared" si="2"/>
        <v>90.8030633035902</v>
      </c>
      <c r="E36" s="66"/>
      <c r="G36" s="59"/>
      <c r="H36" s="69" t="s">
        <v>1249</v>
      </c>
      <c r="I36" s="82">
        <v>60152</v>
      </c>
      <c r="J36" s="83"/>
      <c r="K36" s="80"/>
    </row>
    <row r="37" s="17" customFormat="1" spans="1:11">
      <c r="A37" s="34" t="s">
        <v>1189</v>
      </c>
      <c r="B37" s="63">
        <v>14233</v>
      </c>
      <c r="C37" s="64">
        <v>12924</v>
      </c>
      <c r="D37" s="54">
        <f t="shared" si="2"/>
        <v>90.8030633035902</v>
      </c>
      <c r="E37" s="66"/>
      <c r="G37" s="59"/>
      <c r="H37" s="60" t="s">
        <v>1250</v>
      </c>
      <c r="I37" s="82">
        <v>7</v>
      </c>
      <c r="J37" s="83"/>
      <c r="K37" s="80"/>
    </row>
    <row r="38" s="17" customFormat="1" spans="1:11">
      <c r="A38" s="34" t="s">
        <v>1190</v>
      </c>
      <c r="B38" s="63">
        <v>14233</v>
      </c>
      <c r="C38" s="64">
        <v>12924</v>
      </c>
      <c r="D38" s="54">
        <f t="shared" si="2"/>
        <v>142.156862745098</v>
      </c>
      <c r="E38" s="66"/>
      <c r="G38" s="59"/>
      <c r="H38" s="60" t="s">
        <v>1251</v>
      </c>
      <c r="I38" s="82"/>
      <c r="J38" s="83"/>
      <c r="K38" s="80"/>
    </row>
    <row r="39" s="17" customFormat="1" spans="1:11">
      <c r="A39" s="34" t="s">
        <v>1191</v>
      </c>
      <c r="B39" s="63">
        <v>102</v>
      </c>
      <c r="C39" s="64">
        <v>145</v>
      </c>
      <c r="D39" s="54"/>
      <c r="E39" s="66"/>
      <c r="G39" s="59"/>
      <c r="H39" s="60" t="s">
        <v>1252</v>
      </c>
      <c r="I39" s="82">
        <v>7</v>
      </c>
      <c r="J39" s="83"/>
      <c r="K39" s="80"/>
    </row>
    <row r="40" s="17" customFormat="1" spans="1:11">
      <c r="A40" s="34" t="s">
        <v>1192</v>
      </c>
      <c r="B40" s="63">
        <v>53</v>
      </c>
      <c r="C40" s="64">
        <v>38</v>
      </c>
      <c r="D40" s="54"/>
      <c r="E40" s="66"/>
      <c r="G40" s="59"/>
      <c r="H40" s="60" t="s">
        <v>1253</v>
      </c>
      <c r="I40" s="82">
        <v>60026</v>
      </c>
      <c r="J40" s="83"/>
      <c r="K40" s="80"/>
    </row>
    <row r="41" s="17" customFormat="1" spans="1:11">
      <c r="A41" s="56" t="s">
        <v>1193</v>
      </c>
      <c r="B41" s="61"/>
      <c r="C41" s="62"/>
      <c r="D41" s="54"/>
      <c r="E41" s="66"/>
      <c r="G41" s="59"/>
      <c r="H41" s="60" t="s">
        <v>1254</v>
      </c>
      <c r="I41" s="82">
        <v>119</v>
      </c>
      <c r="J41" s="83"/>
      <c r="K41" s="80"/>
    </row>
    <row r="42" s="17" customFormat="1" spans="1:11">
      <c r="A42" s="56" t="s">
        <v>1194</v>
      </c>
      <c r="B42" s="61"/>
      <c r="C42" s="62"/>
      <c r="D42" s="54"/>
      <c r="E42" s="66"/>
      <c r="G42" s="59"/>
      <c r="H42" s="60" t="s">
        <v>1255</v>
      </c>
      <c r="I42" s="82"/>
      <c r="J42" s="83"/>
      <c r="K42" s="80"/>
    </row>
    <row r="43" s="17" customFormat="1" spans="1:11">
      <c r="A43" s="56" t="s">
        <v>1195</v>
      </c>
      <c r="B43" s="61"/>
      <c r="C43" s="62"/>
      <c r="D43" s="54">
        <f t="shared" ref="D41:D43" si="3">C44/B44*100</f>
        <v>358.333333333333</v>
      </c>
      <c r="E43" s="66"/>
      <c r="G43" s="59"/>
      <c r="H43" s="60" t="s">
        <v>1256</v>
      </c>
      <c r="I43" s="82"/>
      <c r="J43" s="83"/>
      <c r="K43" s="80"/>
    </row>
    <row r="44" s="17" customFormat="1" spans="1:11">
      <c r="A44" s="56" t="s">
        <v>1196</v>
      </c>
      <c r="B44" s="63">
        <v>24</v>
      </c>
      <c r="C44" s="64">
        <v>86</v>
      </c>
      <c r="D44" s="54"/>
      <c r="E44" s="66"/>
      <c r="G44" s="59"/>
      <c r="H44" s="60"/>
      <c r="I44" s="67"/>
      <c r="J44" s="81"/>
      <c r="K44" s="81"/>
    </row>
    <row r="45" s="17" customFormat="1" spans="1:11">
      <c r="A45" s="56" t="s">
        <v>1197</v>
      </c>
      <c r="B45" s="61"/>
      <c r="C45" s="62"/>
      <c r="D45" s="54"/>
      <c r="E45" s="66"/>
      <c r="G45" s="59"/>
      <c r="H45" s="60"/>
      <c r="I45" s="67"/>
      <c r="J45" s="81"/>
      <c r="K45" s="81"/>
    </row>
    <row r="46" s="17" customFormat="1" spans="1:11">
      <c r="A46" s="56" t="s">
        <v>1198</v>
      </c>
      <c r="B46" s="61"/>
      <c r="C46" s="62"/>
      <c r="D46" s="54"/>
      <c r="E46" s="66"/>
      <c r="G46" s="67"/>
      <c r="H46" s="68" t="s">
        <v>1257</v>
      </c>
      <c r="I46" s="82">
        <v>80794</v>
      </c>
      <c r="J46" s="83">
        <v>90121</v>
      </c>
      <c r="K46" s="80">
        <v>111.54</v>
      </c>
    </row>
    <row r="47" s="17" customFormat="1" spans="1:5">
      <c r="A47" s="56" t="s">
        <v>1199</v>
      </c>
      <c r="B47" s="61"/>
      <c r="C47" s="62"/>
      <c r="D47" s="54">
        <f t="shared" ref="D47:D49" si="4">C48/B48*100</f>
        <v>84</v>
      </c>
      <c r="E47" s="66"/>
    </row>
    <row r="48" s="17" customFormat="1" spans="1:5">
      <c r="A48" s="56" t="s">
        <v>1200</v>
      </c>
      <c r="B48" s="63">
        <v>25</v>
      </c>
      <c r="C48" s="64">
        <v>21</v>
      </c>
      <c r="D48" s="54"/>
      <c r="E48" s="66"/>
    </row>
    <row r="49" s="17" customFormat="1" spans="1:5">
      <c r="A49" s="56" t="s">
        <v>1201</v>
      </c>
      <c r="B49" s="61"/>
      <c r="C49" s="62"/>
      <c r="D49" s="54">
        <f t="shared" si="4"/>
        <v>176.470588235294</v>
      </c>
      <c r="E49" s="66"/>
    </row>
    <row r="50" s="17" customFormat="1" spans="1:5">
      <c r="A50" s="56" t="s">
        <v>1202</v>
      </c>
      <c r="B50" s="63">
        <v>901</v>
      </c>
      <c r="C50" s="64">
        <v>1590</v>
      </c>
      <c r="D50" s="54"/>
      <c r="E50" s="66"/>
    </row>
    <row r="51" s="17" customFormat="1" spans="1:5">
      <c r="A51" s="56" t="s">
        <v>1203</v>
      </c>
      <c r="B51" s="61"/>
      <c r="C51" s="62"/>
      <c r="D51" s="54"/>
      <c r="E51" s="66"/>
    </row>
    <row r="52" s="17" customFormat="1" spans="1:5">
      <c r="A52" s="56" t="s">
        <v>1204</v>
      </c>
      <c r="B52" s="61"/>
      <c r="C52" s="62"/>
      <c r="D52" s="54"/>
      <c r="E52" s="66"/>
    </row>
    <row r="53" s="17" customFormat="1" spans="1:5">
      <c r="A53" s="56" t="s">
        <v>1205</v>
      </c>
      <c r="B53" s="61"/>
      <c r="C53" s="62"/>
      <c r="D53" s="54">
        <f t="shared" ref="D53:D56" si="5">C54/B54*100</f>
        <v>0</v>
      </c>
      <c r="E53" s="66"/>
    </row>
    <row r="54" s="17" customFormat="1" spans="1:5">
      <c r="A54" s="56" t="s">
        <v>1206</v>
      </c>
      <c r="B54" s="63">
        <v>76</v>
      </c>
      <c r="C54" s="64"/>
      <c r="D54" s="54"/>
      <c r="E54" s="66"/>
    </row>
    <row r="55" s="17" customFormat="1" spans="1:5">
      <c r="A55" s="56" t="s">
        <v>1207</v>
      </c>
      <c r="B55" s="63">
        <v>825</v>
      </c>
      <c r="C55" s="64">
        <v>1590</v>
      </c>
      <c r="D55" s="54">
        <f t="shared" si="5"/>
        <v>55.5555555555556</v>
      </c>
      <c r="E55" s="66"/>
    </row>
    <row r="56" s="17" customFormat="1" spans="1:5">
      <c r="A56" s="56" t="s">
        <v>1208</v>
      </c>
      <c r="B56" s="63">
        <v>18</v>
      </c>
      <c r="C56" s="64">
        <v>10</v>
      </c>
      <c r="D56" s="54"/>
      <c r="E56" s="66"/>
    </row>
    <row r="57" s="17" customFormat="1" spans="1:5">
      <c r="A57" s="56" t="s">
        <v>1209</v>
      </c>
      <c r="B57" s="61"/>
      <c r="C57" s="62"/>
      <c r="D57" s="54"/>
      <c r="E57" s="66"/>
    </row>
    <row r="58" s="17" customFormat="1" spans="1:5">
      <c r="A58" s="56" t="s">
        <v>1210</v>
      </c>
      <c r="B58" s="63">
        <v>18</v>
      </c>
      <c r="C58" s="64">
        <v>10</v>
      </c>
      <c r="D58" s="54"/>
      <c r="E58" s="66"/>
    </row>
    <row r="59" s="17" customFormat="1" spans="1:5">
      <c r="A59" s="56" t="s">
        <v>1211</v>
      </c>
      <c r="B59" s="61"/>
      <c r="C59" s="62"/>
      <c r="D59" s="54"/>
      <c r="E59" s="66"/>
    </row>
    <row r="60" s="17" customFormat="1" spans="1:5">
      <c r="A60" s="70" t="s">
        <v>1212</v>
      </c>
      <c r="B60" s="61"/>
      <c r="C60" s="62"/>
      <c r="D60" s="54"/>
      <c r="E60" s="66"/>
    </row>
    <row r="61" s="17" customFormat="1" spans="1:5">
      <c r="A61" s="70" t="s">
        <v>1213</v>
      </c>
      <c r="B61" s="61"/>
      <c r="C61" s="62"/>
      <c r="D61" s="54"/>
      <c r="E61" s="66"/>
    </row>
    <row r="62" s="17" customFormat="1" spans="1:5">
      <c r="A62" s="71" t="s">
        <v>1214</v>
      </c>
      <c r="B62" s="61"/>
      <c r="C62" s="72"/>
      <c r="D62" s="73"/>
      <c r="E62" s="66"/>
    </row>
    <row r="63" s="17" customFormat="1" spans="1:5">
      <c r="A63" s="71" t="s">
        <v>1215</v>
      </c>
      <c r="B63" s="61"/>
      <c r="C63" s="72"/>
      <c r="D63" s="66"/>
      <c r="E63" s="66"/>
    </row>
  </sheetData>
  <mergeCells count="1">
    <mergeCell ref="A2:E2"/>
  </mergeCells>
  <pageMargins left="0.747916666666667" right="0.2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view="pageBreakPreview" zoomScaleNormal="100" workbookViewId="0">
      <selection activeCell="I34" sqref="I34"/>
    </sheetView>
  </sheetViews>
  <sheetFormatPr defaultColWidth="9" defaultRowHeight="13.5"/>
  <sheetData>
    <row r="1" ht="18.75" spans="1:1">
      <c r="A1" s="1" t="s">
        <v>1258</v>
      </c>
    </row>
    <row r="2" spans="1:10">
      <c r="A2" s="27" t="s">
        <v>1259</v>
      </c>
      <c r="B2" s="27"/>
      <c r="C2" s="27"/>
      <c r="D2" s="27"/>
      <c r="E2" s="27"/>
      <c r="F2" s="27"/>
      <c r="G2" s="27"/>
      <c r="H2" s="27"/>
      <c r="I2" s="27"/>
      <c r="J2" s="27"/>
    </row>
    <row r="3" spans="1:10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0">
      <c r="A9" s="27"/>
      <c r="B9" s="27"/>
      <c r="C9" s="27"/>
      <c r="D9" s="27"/>
      <c r="E9" s="27"/>
      <c r="F9" s="27"/>
      <c r="G9" s="27"/>
      <c r="H9" s="27"/>
      <c r="I9" s="27"/>
      <c r="J9" s="27"/>
    </row>
    <row r="10" spans="1:10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0">
      <c r="A11" s="27"/>
      <c r="B11" s="27"/>
      <c r="C11" s="27"/>
      <c r="D11" s="27"/>
      <c r="E11" s="27"/>
      <c r="F11" s="27"/>
      <c r="G11" s="27"/>
      <c r="H11" s="27"/>
      <c r="I11" s="27"/>
      <c r="J11" s="27"/>
    </row>
    <row r="12" spans="1:10">
      <c r="A12" s="27"/>
      <c r="B12" s="27"/>
      <c r="C12" s="27"/>
      <c r="D12" s="27"/>
      <c r="E12" s="27"/>
      <c r="F12" s="27"/>
      <c r="G12" s="27"/>
      <c r="H12" s="27"/>
      <c r="I12" s="27"/>
      <c r="J12" s="27"/>
    </row>
    <row r="13" spans="1:10">
      <c r="A13" s="27"/>
      <c r="B13" s="27"/>
      <c r="C13" s="27"/>
      <c r="D13" s="27"/>
      <c r="E13" s="27"/>
      <c r="F13" s="27"/>
      <c r="G13" s="27"/>
      <c r="H13" s="27"/>
      <c r="I13" s="27"/>
      <c r="J13" s="27"/>
    </row>
    <row r="14" spans="1:10">
      <c r="A14" s="27"/>
      <c r="B14" s="27"/>
      <c r="C14" s="27"/>
      <c r="D14" s="27"/>
      <c r="E14" s="27"/>
      <c r="F14" s="27"/>
      <c r="G14" s="27"/>
      <c r="H14" s="27"/>
      <c r="I14" s="27"/>
      <c r="J14" s="27"/>
    </row>
    <row r="15" spans="1:10">
      <c r="A15" s="27"/>
      <c r="B15" s="27"/>
      <c r="C15" s="27"/>
      <c r="D15" s="27"/>
      <c r="E15" s="27"/>
      <c r="F15" s="27"/>
      <c r="G15" s="27"/>
      <c r="H15" s="27"/>
      <c r="I15" s="27"/>
      <c r="J15" s="27"/>
    </row>
    <row r="16" spans="1:10">
      <c r="A16" s="27"/>
      <c r="B16" s="27"/>
      <c r="C16" s="27"/>
      <c r="D16" s="27"/>
      <c r="E16" s="27"/>
      <c r="F16" s="27"/>
      <c r="G16" s="27"/>
      <c r="H16" s="27"/>
      <c r="I16" s="27"/>
      <c r="J16" s="27"/>
    </row>
    <row r="17" spans="1:10">
      <c r="A17" s="27"/>
      <c r="B17" s="27"/>
      <c r="C17" s="27"/>
      <c r="D17" s="27"/>
      <c r="E17" s="27"/>
      <c r="F17" s="27"/>
      <c r="G17" s="27"/>
      <c r="H17" s="27"/>
      <c r="I17" s="27"/>
      <c r="J17" s="27"/>
    </row>
    <row r="18" spans="1:10">
      <c r="A18" s="27"/>
      <c r="B18" s="27"/>
      <c r="C18" s="27"/>
      <c r="D18" s="27"/>
      <c r="E18" s="27"/>
      <c r="F18" s="27"/>
      <c r="G18" s="27"/>
      <c r="H18" s="27"/>
      <c r="I18" s="27"/>
      <c r="J18" s="27"/>
    </row>
    <row r="19" spans="1:10">
      <c r="A19" s="27"/>
      <c r="B19" s="27"/>
      <c r="C19" s="27"/>
      <c r="D19" s="27"/>
      <c r="E19" s="27"/>
      <c r="F19" s="27"/>
      <c r="G19" s="27"/>
      <c r="H19" s="27"/>
      <c r="I19" s="27"/>
      <c r="J19" s="27"/>
    </row>
    <row r="20" spans="1:10">
      <c r="A20" s="27"/>
      <c r="B20" s="27"/>
      <c r="C20" s="27"/>
      <c r="D20" s="27"/>
      <c r="E20" s="27"/>
      <c r="F20" s="27"/>
      <c r="G20" s="27"/>
      <c r="H20" s="27"/>
      <c r="I20" s="27"/>
      <c r="J20" s="27"/>
    </row>
    <row r="21" spans="1:10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10">
      <c r="A22" s="27"/>
      <c r="B22" s="27"/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A2:J22"/>
  </mergeCells>
  <pageMargins left="0.75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8" sqref="C8"/>
    </sheetView>
  </sheetViews>
  <sheetFormatPr defaultColWidth="9" defaultRowHeight="13.5" outlineLevelRow="5" outlineLevelCol="2"/>
  <cols>
    <col min="1" max="1" width="32.5" customWidth="1"/>
    <col min="2" max="2" width="27.0083333333333" customWidth="1"/>
    <col min="3" max="3" width="32.5" customWidth="1"/>
  </cols>
  <sheetData>
    <row r="1" ht="18.75" spans="1:1">
      <c r="A1" s="1" t="s">
        <v>1260</v>
      </c>
    </row>
    <row r="2" ht="41.1" customHeight="1" spans="1:3">
      <c r="A2" s="19" t="s">
        <v>1261</v>
      </c>
      <c r="B2" s="19"/>
      <c r="C2" s="19"/>
    </row>
    <row r="3" spans="1:3">
      <c r="A3" s="3"/>
      <c r="C3" s="3" t="s">
        <v>1124</v>
      </c>
    </row>
    <row r="4" ht="21" customHeight="1" spans="1:3">
      <c r="A4" s="46" t="s">
        <v>1125</v>
      </c>
      <c r="B4" s="46" t="s">
        <v>1128</v>
      </c>
      <c r="C4" s="46" t="s">
        <v>1129</v>
      </c>
    </row>
    <row r="5" ht="21" customHeight="1" spans="1:3">
      <c r="A5" s="46"/>
      <c r="B5" s="46"/>
      <c r="C5" s="46"/>
    </row>
    <row r="6" ht="21" customHeight="1" spans="1:3">
      <c r="A6" s="47" t="s">
        <v>1130</v>
      </c>
      <c r="B6" s="48">
        <v>49050</v>
      </c>
      <c r="C6" s="48">
        <v>46050</v>
      </c>
    </row>
  </sheetData>
  <mergeCells count="4">
    <mergeCell ref="A2:C2"/>
    <mergeCell ref="A4:A5"/>
    <mergeCell ref="B4:B5"/>
    <mergeCell ref="C4:C5"/>
  </mergeCells>
  <pageMargins left="0.55" right="0.235416666666667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2" sqref="B12"/>
    </sheetView>
  </sheetViews>
  <sheetFormatPr defaultColWidth="9" defaultRowHeight="14.25" outlineLevelCol="1"/>
  <cols>
    <col min="1" max="2" width="44.5" style="28" customWidth="1"/>
    <col min="3" max="16381" width="9" style="28"/>
  </cols>
  <sheetData>
    <row r="1" s="17" customFormat="1" ht="24.95" customHeight="1" spans="1:2">
      <c r="A1" s="1" t="s">
        <v>1262</v>
      </c>
      <c r="B1" s="1"/>
    </row>
    <row r="2" s="17" customFormat="1" ht="24.95" customHeight="1" spans="1:2">
      <c r="A2" s="2" t="s">
        <v>1263</v>
      </c>
      <c r="B2" s="2"/>
    </row>
    <row r="3" s="17" customFormat="1" ht="24" customHeight="1" spans="1:2">
      <c r="A3" s="30"/>
      <c r="B3" s="26" t="s">
        <v>2</v>
      </c>
    </row>
    <row r="4" s="28" customFormat="1" ht="27" customHeight="1" spans="1:2">
      <c r="A4" s="32" t="s">
        <v>1264</v>
      </c>
      <c r="B4" s="32" t="s">
        <v>5</v>
      </c>
    </row>
    <row r="5" s="28" customFormat="1" ht="27" customHeight="1" spans="1:2">
      <c r="A5" s="38" t="s">
        <v>1265</v>
      </c>
      <c r="B5" s="41">
        <v>2420</v>
      </c>
    </row>
    <row r="6" s="28" customFormat="1" ht="27" customHeight="1" spans="1:2">
      <c r="A6" s="38" t="s">
        <v>1266</v>
      </c>
      <c r="B6" s="41">
        <v>36170</v>
      </c>
    </row>
    <row r="7" s="28" customFormat="1" ht="27" customHeight="1" spans="1:2">
      <c r="A7" s="38" t="s">
        <v>1267</v>
      </c>
      <c r="B7" s="41"/>
    </row>
    <row r="8" s="28" customFormat="1" ht="27" customHeight="1" spans="1:2">
      <c r="A8" s="38" t="s">
        <v>1268</v>
      </c>
      <c r="B8" s="41"/>
    </row>
    <row r="9" s="28" customFormat="1" ht="27" customHeight="1" spans="1:2">
      <c r="A9" s="42" t="s">
        <v>1269</v>
      </c>
      <c r="B9" s="41"/>
    </row>
    <row r="10" s="28" customFormat="1" ht="27" customHeight="1" spans="1:2">
      <c r="A10" s="43"/>
      <c r="B10" s="41"/>
    </row>
    <row r="11" s="28" customFormat="1" ht="27" customHeight="1" spans="1:2">
      <c r="A11" s="40" t="s">
        <v>1270</v>
      </c>
      <c r="B11" s="41">
        <f>B5+B6+B7+B8+B9</f>
        <v>38590</v>
      </c>
    </row>
    <row r="12" s="28" customFormat="1" ht="27" customHeight="1" spans="1:2">
      <c r="A12" s="42" t="s">
        <v>1271</v>
      </c>
      <c r="B12" s="41">
        <v>43</v>
      </c>
    </row>
    <row r="13" s="28" customFormat="1" ht="27" customHeight="1" spans="1:2">
      <c r="A13" s="42" t="s">
        <v>1272</v>
      </c>
      <c r="B13" s="41">
        <v>316</v>
      </c>
    </row>
    <row r="14" s="28" customFormat="1" ht="27" customHeight="1" spans="1:2">
      <c r="A14" s="44"/>
      <c r="B14" s="41"/>
    </row>
    <row r="15" s="28" customFormat="1" ht="27" customHeight="1" spans="1:2">
      <c r="A15" s="40" t="s">
        <v>1273</v>
      </c>
      <c r="B15" s="41">
        <f>B11+B12+B13</f>
        <v>38949</v>
      </c>
    </row>
    <row r="16" s="28" customFormat="1" spans="1:2">
      <c r="A16" s="45"/>
      <c r="B16" s="17"/>
    </row>
  </sheetData>
  <mergeCells count="1">
    <mergeCell ref="A2:B2"/>
  </mergeCells>
  <pageMargins left="0.75" right="0.393055555555556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20"/>
  <sheetViews>
    <sheetView showZeros="0" topLeftCell="A7" workbookViewId="0">
      <selection activeCell="A3" sqref="A3:B20"/>
    </sheetView>
  </sheetViews>
  <sheetFormatPr defaultColWidth="9" defaultRowHeight="14.25" outlineLevelCol="3"/>
  <cols>
    <col min="1" max="1" width="48" style="28" customWidth="1"/>
    <col min="2" max="2" width="47.875" style="28" customWidth="1"/>
    <col min="3" max="3" width="31.625" style="28"/>
    <col min="4" max="4" width="15.125" style="28"/>
    <col min="5" max="16384" width="9" style="28"/>
  </cols>
  <sheetData>
    <row r="1" s="17" customFormat="1" ht="24.95" customHeight="1" spans="1:4">
      <c r="A1" s="1" t="s">
        <v>1274</v>
      </c>
      <c r="B1" s="1"/>
      <c r="C1" s="1"/>
      <c r="D1" s="1"/>
    </row>
    <row r="2" s="17" customFormat="1" ht="24.95" customHeight="1" spans="1:4">
      <c r="A2" s="19" t="s">
        <v>1275</v>
      </c>
      <c r="B2" s="19"/>
      <c r="C2" s="29"/>
      <c r="D2" s="29"/>
    </row>
    <row r="3" s="17" customFormat="1" ht="24" customHeight="1" spans="1:4">
      <c r="A3" s="30"/>
      <c r="B3" s="26" t="s">
        <v>2</v>
      </c>
      <c r="D3" s="31"/>
    </row>
    <row r="4" ht="27" customHeight="1" spans="1:2">
      <c r="A4" s="32" t="s">
        <v>1264</v>
      </c>
      <c r="B4" s="32" t="s">
        <v>5</v>
      </c>
    </row>
    <row r="5" ht="27" customHeight="1" spans="1:2">
      <c r="A5" s="33" t="s">
        <v>1276</v>
      </c>
      <c r="B5" s="7">
        <f>B6+B10+B11+B12+B13</f>
        <v>38949</v>
      </c>
    </row>
    <row r="6" ht="27" customHeight="1" spans="1:2">
      <c r="A6" s="33" t="s">
        <v>1277</v>
      </c>
      <c r="B6" s="7">
        <v>3349</v>
      </c>
    </row>
    <row r="7" ht="27" customHeight="1" spans="1:2">
      <c r="A7" s="33" t="s">
        <v>1278</v>
      </c>
      <c r="B7" s="7">
        <v>250</v>
      </c>
    </row>
    <row r="8" ht="27" customHeight="1" spans="1:2">
      <c r="A8" s="34" t="s">
        <v>1279</v>
      </c>
      <c r="B8" s="7">
        <v>109</v>
      </c>
    </row>
    <row r="9" ht="27" customHeight="1" spans="1:2">
      <c r="A9" s="34" t="s">
        <v>1280</v>
      </c>
      <c r="B9" s="7">
        <v>2990</v>
      </c>
    </row>
    <row r="10" ht="27" customHeight="1" spans="1:2">
      <c r="A10" s="33" t="s">
        <v>1281</v>
      </c>
      <c r="B10" s="7">
        <v>23400</v>
      </c>
    </row>
    <row r="11" ht="27" customHeight="1" spans="1:2">
      <c r="A11" s="33" t="s">
        <v>1282</v>
      </c>
      <c r="B11" s="7"/>
    </row>
    <row r="12" ht="27" customHeight="1" spans="1:2">
      <c r="A12" s="33" t="s">
        <v>1283</v>
      </c>
      <c r="B12" s="7"/>
    </row>
    <row r="13" ht="27" customHeight="1" spans="1:2">
      <c r="A13" s="33" t="s">
        <v>1284</v>
      </c>
      <c r="B13" s="7">
        <v>12200</v>
      </c>
    </row>
    <row r="14" ht="27" customHeight="1" spans="1:2">
      <c r="A14" s="33" t="s">
        <v>1285</v>
      </c>
      <c r="B14" s="7">
        <v>12200</v>
      </c>
    </row>
    <row r="15" ht="27" customHeight="1" spans="1:2">
      <c r="A15" s="35" t="s">
        <v>1286</v>
      </c>
      <c r="B15" s="7">
        <f>B5</f>
        <v>38949</v>
      </c>
    </row>
    <row r="16" ht="27" customHeight="1" spans="1:2">
      <c r="A16" s="36" t="s">
        <v>1287</v>
      </c>
      <c r="B16" s="37"/>
    </row>
    <row r="17" ht="27" customHeight="1" spans="1:2">
      <c r="A17" s="38" t="s">
        <v>1288</v>
      </c>
      <c r="B17" s="39"/>
    </row>
    <row r="18" ht="25" customHeight="1" spans="1:4">
      <c r="A18" s="38" t="s">
        <v>1289</v>
      </c>
      <c r="B18" s="39"/>
      <c r="C18" s="17"/>
      <c r="D18" s="17"/>
    </row>
    <row r="19" ht="25" customHeight="1" spans="1:2">
      <c r="A19" s="38" t="s">
        <v>1290</v>
      </c>
      <c r="B19" s="39"/>
    </row>
    <row r="20" ht="25" customHeight="1" spans="1:2">
      <c r="A20" s="40" t="s">
        <v>1291</v>
      </c>
      <c r="B20" s="39">
        <f>B15+B16+B17+B18+B19</f>
        <v>38949</v>
      </c>
    </row>
  </sheetData>
  <mergeCells count="1">
    <mergeCell ref="A2:B2"/>
  </mergeCells>
  <pageMargins left="0.511805555555556" right="0.275" top="1" bottom="1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20"/>
  <sheetViews>
    <sheetView showZeros="0" workbookViewId="0">
      <selection activeCell="C9" sqref="C9"/>
    </sheetView>
  </sheetViews>
  <sheetFormatPr defaultColWidth="9" defaultRowHeight="14.25" outlineLevelCol="3"/>
  <cols>
    <col min="1" max="1" width="48" style="28" customWidth="1"/>
    <col min="2" max="2" width="47.875" style="28" customWidth="1"/>
    <col min="3" max="3" width="31.625" style="28"/>
    <col min="4" max="4" width="15.125" style="28"/>
    <col min="5" max="16384" width="9" style="28"/>
  </cols>
  <sheetData>
    <row r="1" s="17" customFormat="1" ht="24.95" customHeight="1" spans="1:4">
      <c r="A1" s="1" t="s">
        <v>1292</v>
      </c>
      <c r="B1" s="1"/>
      <c r="C1" s="1"/>
      <c r="D1" s="1"/>
    </row>
    <row r="2" s="17" customFormat="1" ht="24.95" customHeight="1" spans="1:4">
      <c r="A2" s="19" t="s">
        <v>1293</v>
      </c>
      <c r="B2" s="19"/>
      <c r="C2" s="29"/>
      <c r="D2" s="29"/>
    </row>
    <row r="3" s="17" customFormat="1" ht="24" customHeight="1" spans="1:4">
      <c r="A3" s="30"/>
      <c r="B3" s="26" t="s">
        <v>2</v>
      </c>
      <c r="D3" s="31"/>
    </row>
    <row r="4" ht="27" customHeight="1" spans="1:2">
      <c r="A4" s="32" t="s">
        <v>1264</v>
      </c>
      <c r="B4" s="32" t="s">
        <v>5</v>
      </c>
    </row>
    <row r="5" ht="27" customHeight="1" spans="1:2">
      <c r="A5" s="33" t="s">
        <v>1276</v>
      </c>
      <c r="B5" s="7">
        <f>B6+B10+B11+B12+B13</f>
        <v>38949</v>
      </c>
    </row>
    <row r="6" ht="27" customHeight="1" spans="1:2">
      <c r="A6" s="33" t="s">
        <v>1277</v>
      </c>
      <c r="B6" s="7">
        <v>3349</v>
      </c>
    </row>
    <row r="7" ht="27" customHeight="1" spans="1:2">
      <c r="A7" s="33" t="s">
        <v>1278</v>
      </c>
      <c r="B7" s="7">
        <v>250</v>
      </c>
    </row>
    <row r="8" ht="27" customHeight="1" spans="1:2">
      <c r="A8" s="34" t="s">
        <v>1279</v>
      </c>
      <c r="B8" s="7">
        <v>109</v>
      </c>
    </row>
    <row r="9" ht="27" customHeight="1" spans="1:2">
      <c r="A9" s="34" t="s">
        <v>1280</v>
      </c>
      <c r="B9" s="7">
        <v>2990</v>
      </c>
    </row>
    <row r="10" ht="27" customHeight="1" spans="1:2">
      <c r="A10" s="33" t="s">
        <v>1281</v>
      </c>
      <c r="B10" s="7">
        <v>23400</v>
      </c>
    </row>
    <row r="11" ht="27" customHeight="1" spans="1:2">
      <c r="A11" s="33" t="s">
        <v>1282</v>
      </c>
      <c r="B11" s="7"/>
    </row>
    <row r="12" ht="27" customHeight="1" spans="1:2">
      <c r="A12" s="33" t="s">
        <v>1283</v>
      </c>
      <c r="B12" s="7"/>
    </row>
    <row r="13" ht="27" customHeight="1" spans="1:2">
      <c r="A13" s="33" t="s">
        <v>1284</v>
      </c>
      <c r="B13" s="7">
        <v>12200</v>
      </c>
    </row>
    <row r="14" ht="27" customHeight="1" spans="1:2">
      <c r="A14" s="33" t="s">
        <v>1285</v>
      </c>
      <c r="B14" s="7">
        <v>12200</v>
      </c>
    </row>
    <row r="15" ht="27" customHeight="1" spans="1:2">
      <c r="A15" s="35" t="s">
        <v>1286</v>
      </c>
      <c r="B15" s="7">
        <f>B5</f>
        <v>38949</v>
      </c>
    </row>
    <row r="16" ht="27" customHeight="1" spans="1:2">
      <c r="A16" s="36" t="s">
        <v>1287</v>
      </c>
      <c r="B16" s="37"/>
    </row>
    <row r="17" ht="27" customHeight="1" spans="1:2">
      <c r="A17" s="38" t="s">
        <v>1288</v>
      </c>
      <c r="B17" s="39"/>
    </row>
    <row r="18" ht="27" customHeight="1" spans="1:2">
      <c r="A18" s="38" t="s">
        <v>1289</v>
      </c>
      <c r="B18" s="39"/>
    </row>
    <row r="19" spans="1:4">
      <c r="A19" s="38" t="s">
        <v>1290</v>
      </c>
      <c r="B19" s="39"/>
      <c r="C19" s="17"/>
      <c r="D19" s="17"/>
    </row>
    <row r="20" ht="13.5" spans="1:2">
      <c r="A20" s="40" t="s">
        <v>1291</v>
      </c>
      <c r="B20" s="39">
        <f>B15+B16+B17+B18+B19</f>
        <v>38949</v>
      </c>
    </row>
  </sheetData>
  <mergeCells count="1">
    <mergeCell ref="A2:B2"/>
  </mergeCells>
  <pageMargins left="0.511805555555556" right="0.275" top="1" bottom="1" header="0.511805555555556" footer="0.51180555555555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view="pageBreakPreview" zoomScaleNormal="100" workbookViewId="0">
      <selection activeCell="A2" sqref="A2:J22"/>
    </sheetView>
  </sheetViews>
  <sheetFormatPr defaultColWidth="9" defaultRowHeight="13.5"/>
  <sheetData>
    <row r="1" ht="18.75" spans="1:1">
      <c r="A1" s="1" t="s">
        <v>1294</v>
      </c>
    </row>
    <row r="2" spans="1:10">
      <c r="A2" s="27" t="s">
        <v>1295</v>
      </c>
      <c r="B2" s="27"/>
      <c r="C2" s="27"/>
      <c r="D2" s="27"/>
      <c r="E2" s="27"/>
      <c r="F2" s="27"/>
      <c r="G2" s="27"/>
      <c r="H2" s="27"/>
      <c r="I2" s="27"/>
      <c r="J2" s="27"/>
    </row>
    <row r="3" spans="1:10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0">
      <c r="A9" s="27"/>
      <c r="B9" s="27"/>
      <c r="C9" s="27"/>
      <c r="D9" s="27"/>
      <c r="E9" s="27"/>
      <c r="F9" s="27"/>
      <c r="G9" s="27"/>
      <c r="H9" s="27"/>
      <c r="I9" s="27"/>
      <c r="J9" s="27"/>
    </row>
    <row r="10" spans="1:10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0">
      <c r="A11" s="27"/>
      <c r="B11" s="27"/>
      <c r="C11" s="27"/>
      <c r="D11" s="27"/>
      <c r="E11" s="27"/>
      <c r="F11" s="27"/>
      <c r="G11" s="27"/>
      <c r="H11" s="27"/>
      <c r="I11" s="27"/>
      <c r="J11" s="27"/>
    </row>
    <row r="12" spans="1:10">
      <c r="A12" s="27"/>
      <c r="B12" s="27"/>
      <c r="C12" s="27"/>
      <c r="D12" s="27"/>
      <c r="E12" s="27"/>
      <c r="F12" s="27"/>
      <c r="G12" s="27"/>
      <c r="H12" s="27"/>
      <c r="I12" s="27"/>
      <c r="J12" s="27"/>
    </row>
    <row r="13" spans="1:10">
      <c r="A13" s="27"/>
      <c r="B13" s="27"/>
      <c r="C13" s="27"/>
      <c r="D13" s="27"/>
      <c r="E13" s="27"/>
      <c r="F13" s="27"/>
      <c r="G13" s="27"/>
      <c r="H13" s="27"/>
      <c r="I13" s="27"/>
      <c r="J13" s="27"/>
    </row>
    <row r="14" spans="1:10">
      <c r="A14" s="27"/>
      <c r="B14" s="27"/>
      <c r="C14" s="27"/>
      <c r="D14" s="27"/>
      <c r="E14" s="27"/>
      <c r="F14" s="27"/>
      <c r="G14" s="27"/>
      <c r="H14" s="27"/>
      <c r="I14" s="27"/>
      <c r="J14" s="27"/>
    </row>
    <row r="15" spans="1:10">
      <c r="A15" s="27"/>
      <c r="B15" s="27"/>
      <c r="C15" s="27"/>
      <c r="D15" s="27"/>
      <c r="E15" s="27"/>
      <c r="F15" s="27"/>
      <c r="G15" s="27"/>
      <c r="H15" s="27"/>
      <c r="I15" s="27"/>
      <c r="J15" s="27"/>
    </row>
    <row r="16" spans="1:10">
      <c r="A16" s="27"/>
      <c r="B16" s="27"/>
      <c r="C16" s="27"/>
      <c r="D16" s="27"/>
      <c r="E16" s="27"/>
      <c r="F16" s="27"/>
      <c r="G16" s="27"/>
      <c r="H16" s="27"/>
      <c r="I16" s="27"/>
      <c r="J16" s="27"/>
    </row>
    <row r="17" spans="1:10">
      <c r="A17" s="27"/>
      <c r="B17" s="27"/>
      <c r="C17" s="27"/>
      <c r="D17" s="27"/>
      <c r="E17" s="27"/>
      <c r="F17" s="27"/>
      <c r="G17" s="27"/>
      <c r="H17" s="27"/>
      <c r="I17" s="27"/>
      <c r="J17" s="27"/>
    </row>
    <row r="18" spans="1:10">
      <c r="A18" s="27"/>
      <c r="B18" s="27"/>
      <c r="C18" s="27"/>
      <c r="D18" s="27"/>
      <c r="E18" s="27"/>
      <c r="F18" s="27"/>
      <c r="G18" s="27"/>
      <c r="H18" s="27"/>
      <c r="I18" s="27"/>
      <c r="J18" s="27"/>
    </row>
    <row r="19" spans="1:10">
      <c r="A19" s="27"/>
      <c r="B19" s="27"/>
      <c r="C19" s="27"/>
      <c r="D19" s="27"/>
      <c r="E19" s="27"/>
      <c r="F19" s="27"/>
      <c r="G19" s="27"/>
      <c r="H19" s="27"/>
      <c r="I19" s="27"/>
      <c r="J19" s="27"/>
    </row>
    <row r="20" spans="1:10">
      <c r="A20" s="27"/>
      <c r="B20" s="27"/>
      <c r="C20" s="27"/>
      <c r="D20" s="27"/>
      <c r="E20" s="27"/>
      <c r="F20" s="27"/>
      <c r="G20" s="27"/>
      <c r="H20" s="27"/>
      <c r="I20" s="27"/>
      <c r="J20" s="27"/>
    </row>
    <row r="21" spans="1:10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10">
      <c r="A22" s="27"/>
      <c r="B22" s="27"/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A2:J22"/>
  </mergeCells>
  <pageMargins left="0.75" right="0.75" top="1" bottom="1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F9" sqref="F9"/>
    </sheetView>
  </sheetViews>
  <sheetFormatPr defaultColWidth="9" defaultRowHeight="14.25"/>
  <cols>
    <col min="1" max="1" width="27.125" style="17" customWidth="1"/>
    <col min="2" max="4" width="15.625" style="17" customWidth="1"/>
    <col min="5" max="7" width="10.375" style="17"/>
    <col min="8" max="9" width="9.375" style="17"/>
    <col min="10" max="16380" width="9" style="17"/>
  </cols>
  <sheetData>
    <row r="1" s="17" customFormat="1" ht="23.25" customHeight="1" spans="1:2">
      <c r="A1" s="1" t="s">
        <v>1296</v>
      </c>
      <c r="B1" s="18"/>
    </row>
    <row r="2" s="17" customFormat="1" ht="22.5" spans="1:10">
      <c r="A2" s="19" t="s">
        <v>1297</v>
      </c>
      <c r="B2" s="19"/>
      <c r="C2" s="19"/>
      <c r="D2" s="19"/>
      <c r="E2" s="19"/>
      <c r="F2" s="19"/>
      <c r="G2" s="19"/>
      <c r="H2" s="19"/>
      <c r="I2" s="19"/>
      <c r="J2" s="19"/>
    </row>
    <row r="3" s="17" customFormat="1" ht="19.5" customHeight="1" spans="10:10">
      <c r="J3" s="26" t="s">
        <v>2</v>
      </c>
    </row>
    <row r="4" s="17" customFormat="1" ht="57" spans="1:10">
      <c r="A4" s="20" t="s">
        <v>1298</v>
      </c>
      <c r="B4" s="21" t="s">
        <v>1135</v>
      </c>
      <c r="C4" s="21" t="s">
        <v>1299</v>
      </c>
      <c r="D4" s="21" t="s">
        <v>1300</v>
      </c>
      <c r="E4" s="21" t="s">
        <v>1301</v>
      </c>
      <c r="F4" s="21" t="s">
        <v>1302</v>
      </c>
      <c r="G4" s="21" t="s">
        <v>1303</v>
      </c>
      <c r="H4" s="21" t="s">
        <v>1304</v>
      </c>
      <c r="I4" s="21" t="s">
        <v>1305</v>
      </c>
      <c r="J4" s="21" t="s">
        <v>1306</v>
      </c>
    </row>
    <row r="5" s="17" customFormat="1" ht="27" customHeight="1" spans="1:10">
      <c r="A5" s="22" t="s">
        <v>1307</v>
      </c>
      <c r="B5" s="23">
        <f>D5+E5</f>
        <v>38695</v>
      </c>
      <c r="C5" s="23"/>
      <c r="D5" s="23">
        <v>14956</v>
      </c>
      <c r="E5" s="23">
        <f>SUM(E6:E11)</f>
        <v>23739</v>
      </c>
      <c r="F5" s="23"/>
      <c r="G5" s="23"/>
      <c r="H5" s="23"/>
      <c r="I5" s="23"/>
      <c r="J5" s="23"/>
    </row>
    <row r="6" s="17" customFormat="1" ht="27" customHeight="1" spans="1:10">
      <c r="A6" s="22" t="s">
        <v>1308</v>
      </c>
      <c r="B6" s="23">
        <f t="shared" ref="B6:B11" si="0">D6+E6</f>
        <v>13429</v>
      </c>
      <c r="C6" s="23"/>
      <c r="D6" s="23">
        <v>2762</v>
      </c>
      <c r="E6" s="23">
        <v>10667</v>
      </c>
      <c r="F6" s="23"/>
      <c r="G6" s="23"/>
      <c r="H6" s="23"/>
      <c r="I6" s="23"/>
      <c r="J6" s="23"/>
    </row>
    <row r="7" s="17" customFormat="1" ht="27" customHeight="1" spans="1:10">
      <c r="A7" s="22" t="s">
        <v>1309</v>
      </c>
      <c r="B7" s="23">
        <f t="shared" si="0"/>
        <v>1594</v>
      </c>
      <c r="C7" s="23"/>
      <c r="D7" s="23">
        <v>1544</v>
      </c>
      <c r="E7" s="23">
        <v>50</v>
      </c>
      <c r="F7" s="23"/>
      <c r="G7" s="23"/>
      <c r="H7" s="23"/>
      <c r="I7" s="23"/>
      <c r="J7" s="23"/>
    </row>
    <row r="8" s="17" customFormat="1" ht="27" customHeight="1" spans="1:10">
      <c r="A8" s="25" t="s">
        <v>1310</v>
      </c>
      <c r="B8" s="23">
        <f t="shared" si="0"/>
        <v>22848</v>
      </c>
      <c r="C8" s="23"/>
      <c r="D8" s="23">
        <v>9986</v>
      </c>
      <c r="E8" s="23">
        <v>12862</v>
      </c>
      <c r="F8" s="23"/>
      <c r="G8" s="23"/>
      <c r="H8" s="23"/>
      <c r="I8" s="23"/>
      <c r="J8" s="23"/>
    </row>
    <row r="9" s="17" customFormat="1" ht="27" customHeight="1" spans="1:10">
      <c r="A9" s="25" t="s">
        <v>1311</v>
      </c>
      <c r="B9" s="23">
        <f t="shared" si="0"/>
        <v>633</v>
      </c>
      <c r="C9" s="23"/>
      <c r="D9" s="23">
        <v>633</v>
      </c>
      <c r="E9" s="23"/>
      <c r="F9" s="23"/>
      <c r="G9" s="23"/>
      <c r="H9" s="23"/>
      <c r="I9" s="23"/>
      <c r="J9" s="23"/>
    </row>
    <row r="10" s="17" customFormat="1" ht="27" customHeight="1" spans="1:10">
      <c r="A10" s="25" t="s">
        <v>1312</v>
      </c>
      <c r="B10" s="23">
        <f t="shared" si="0"/>
        <v>66</v>
      </c>
      <c r="C10" s="23"/>
      <c r="D10" s="23">
        <v>6</v>
      </c>
      <c r="E10" s="23">
        <v>60</v>
      </c>
      <c r="F10" s="23"/>
      <c r="G10" s="23"/>
      <c r="H10" s="23"/>
      <c r="I10" s="23"/>
      <c r="J10" s="23"/>
    </row>
    <row r="11" s="17" customFormat="1" ht="27" customHeight="1" spans="1:10">
      <c r="A11" s="25" t="s">
        <v>1313</v>
      </c>
      <c r="B11" s="23">
        <f t="shared" si="0"/>
        <v>106</v>
      </c>
      <c r="C11" s="23"/>
      <c r="D11" s="23">
        <v>6</v>
      </c>
      <c r="E11" s="23">
        <v>100</v>
      </c>
      <c r="F11" s="23"/>
      <c r="G11" s="23"/>
      <c r="H11" s="23"/>
      <c r="I11" s="23"/>
      <c r="J11" s="23"/>
    </row>
  </sheetData>
  <mergeCells count="1">
    <mergeCell ref="A2:J2"/>
  </mergeCells>
  <pageMargins left="0.75" right="0.196527777777778" top="1" bottom="1" header="0.511805555555556" footer="0.511805555555556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B5" sqref="B5"/>
    </sheetView>
  </sheetViews>
  <sheetFormatPr defaultColWidth="9" defaultRowHeight="14.25" outlineLevelRow="7"/>
  <cols>
    <col min="1" max="1" width="30" style="17" customWidth="1"/>
    <col min="2" max="2" width="13.875" style="17"/>
    <col min="3" max="3" width="12.625" style="17"/>
    <col min="4" max="4" width="14" style="17" customWidth="1"/>
    <col min="5" max="7" width="10.375" style="17"/>
    <col min="8" max="9" width="9.375" style="17"/>
    <col min="10" max="16381" width="9" style="17"/>
  </cols>
  <sheetData>
    <row r="1" s="17" customFormat="1" ht="23.25" customHeight="1" spans="1:2">
      <c r="A1" s="1" t="s">
        <v>1314</v>
      </c>
      <c r="B1" s="18"/>
    </row>
    <row r="2" s="17" customFormat="1" ht="22.5" spans="1:10">
      <c r="A2" s="19" t="s">
        <v>1315</v>
      </c>
      <c r="B2" s="19"/>
      <c r="C2" s="19"/>
      <c r="D2" s="19"/>
      <c r="E2" s="19"/>
      <c r="F2" s="19"/>
      <c r="G2" s="19"/>
      <c r="H2" s="19"/>
      <c r="I2" s="19"/>
      <c r="J2" s="19"/>
    </row>
    <row r="3" s="17" customFormat="1" ht="19.5" customHeight="1" spans="10:10">
      <c r="J3" s="26" t="s">
        <v>2</v>
      </c>
    </row>
    <row r="4" s="17" customFormat="1" ht="57" spans="1:10">
      <c r="A4" s="20" t="s">
        <v>1298</v>
      </c>
      <c r="B4" s="21" t="s">
        <v>1135</v>
      </c>
      <c r="C4" s="21" t="s">
        <v>1299</v>
      </c>
      <c r="D4" s="21" t="s">
        <v>1300</v>
      </c>
      <c r="E4" s="21" t="s">
        <v>1301</v>
      </c>
      <c r="F4" s="21" t="s">
        <v>1302</v>
      </c>
      <c r="G4" s="21" t="s">
        <v>1303</v>
      </c>
      <c r="H4" s="21" t="s">
        <v>1304</v>
      </c>
      <c r="I4" s="21" t="s">
        <v>1305</v>
      </c>
      <c r="J4" s="21" t="s">
        <v>1306</v>
      </c>
    </row>
    <row r="5" s="17" customFormat="1" ht="27" customHeight="1" spans="1:10">
      <c r="A5" s="22" t="s">
        <v>1316</v>
      </c>
      <c r="B5" s="23">
        <f>D5+E5</f>
        <v>33248</v>
      </c>
      <c r="C5" s="23">
        <v>0</v>
      </c>
      <c r="D5" s="23">
        <v>10410</v>
      </c>
      <c r="E5" s="23">
        <v>22838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</row>
    <row r="6" s="17" customFormat="1" ht="27" customHeight="1" spans="1:10">
      <c r="A6" s="24" t="s">
        <v>1317</v>
      </c>
      <c r="B6" s="23">
        <f>D6+E6</f>
        <v>33222</v>
      </c>
      <c r="C6" s="23">
        <v>0</v>
      </c>
      <c r="D6" s="23">
        <v>10404</v>
      </c>
      <c r="E6" s="23">
        <v>22818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</row>
    <row r="7" s="17" customFormat="1" ht="27" customHeight="1" spans="1:10">
      <c r="A7" s="22" t="s">
        <v>1318</v>
      </c>
      <c r="B7" s="23">
        <f>D7+E7</f>
        <v>10</v>
      </c>
      <c r="C7" s="23"/>
      <c r="D7" s="23"/>
      <c r="E7" s="23">
        <v>10</v>
      </c>
      <c r="F7" s="23"/>
      <c r="G7" s="23"/>
      <c r="H7" s="23"/>
      <c r="I7" s="23"/>
      <c r="J7" s="23"/>
    </row>
    <row r="8" ht="33" customHeight="1" spans="1:10">
      <c r="A8" s="25" t="s">
        <v>1319</v>
      </c>
      <c r="B8" s="23">
        <f>D8+E8</f>
        <v>16</v>
      </c>
      <c r="C8" s="23">
        <v>0</v>
      </c>
      <c r="D8" s="23">
        <v>6</v>
      </c>
      <c r="E8" s="23">
        <v>10</v>
      </c>
      <c r="F8" s="23"/>
      <c r="G8" s="23"/>
      <c r="H8" s="23"/>
      <c r="I8" s="23"/>
      <c r="J8" s="23"/>
    </row>
  </sheetData>
  <mergeCells count="1">
    <mergeCell ref="A2:J2"/>
  </mergeCells>
  <pageMargins left="0.75" right="0.75" top="1" bottom="1" header="0.511805555555556" footer="0.511805555555556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5"/>
  <sheetViews>
    <sheetView topLeftCell="B1" workbookViewId="0">
      <selection activeCell="D7" sqref="D7"/>
    </sheetView>
  </sheetViews>
  <sheetFormatPr defaultColWidth="9" defaultRowHeight="13.5" outlineLevelCol="2"/>
  <cols>
    <col min="2" max="2" width="47.375" customWidth="1"/>
    <col min="3" max="3" width="31.75" customWidth="1"/>
  </cols>
  <sheetData>
    <row r="1" ht="18.75" spans="2:3">
      <c r="B1" s="1" t="s">
        <v>1320</v>
      </c>
      <c r="C1" s="5"/>
    </row>
    <row r="2" ht="22.5" spans="2:3">
      <c r="B2" s="2" t="s">
        <v>1321</v>
      </c>
      <c r="C2" s="2"/>
    </row>
    <row r="3" spans="2:3">
      <c r="B3" s="5"/>
      <c r="C3" s="6" t="s">
        <v>2</v>
      </c>
    </row>
    <row r="4" spans="2:3">
      <c r="B4" s="7" t="s">
        <v>1322</v>
      </c>
      <c r="C4" s="7" t="s">
        <v>1135</v>
      </c>
    </row>
    <row r="5" spans="2:3">
      <c r="B5" s="7" t="s">
        <v>1135</v>
      </c>
      <c r="C5" s="8">
        <v>3487</v>
      </c>
    </row>
    <row r="6" spans="2:3">
      <c r="B6" s="9" t="s">
        <v>1323</v>
      </c>
      <c r="C6" s="10">
        <v>14.1</v>
      </c>
    </row>
    <row r="7" spans="2:3">
      <c r="B7" s="9" t="s">
        <v>1324</v>
      </c>
      <c r="C7" s="10">
        <v>20.63</v>
      </c>
    </row>
    <row r="8" spans="2:3">
      <c r="B8" s="9" t="s">
        <v>1325</v>
      </c>
      <c r="C8" s="10">
        <v>0</v>
      </c>
    </row>
    <row r="9" spans="2:3">
      <c r="B9" s="9" t="s">
        <v>1326</v>
      </c>
      <c r="C9" s="10">
        <v>18.67</v>
      </c>
    </row>
    <row r="10" spans="2:3">
      <c r="B10" s="9" t="s">
        <v>1327</v>
      </c>
      <c r="C10" s="10">
        <v>11.68</v>
      </c>
    </row>
    <row r="11" spans="2:3">
      <c r="B11" s="9" t="s">
        <v>1328</v>
      </c>
      <c r="C11" s="10">
        <v>7.36</v>
      </c>
    </row>
    <row r="12" spans="2:3">
      <c r="B12" s="9" t="s">
        <v>1329</v>
      </c>
      <c r="C12" s="10">
        <v>5.98</v>
      </c>
    </row>
    <row r="13" spans="2:3">
      <c r="B13" s="9" t="s">
        <v>1330</v>
      </c>
      <c r="C13" s="11">
        <v>330</v>
      </c>
    </row>
    <row r="14" spans="2:3">
      <c r="B14" s="9" t="s">
        <v>1331</v>
      </c>
      <c r="C14" s="11">
        <v>40.22</v>
      </c>
    </row>
    <row r="15" spans="2:3">
      <c r="B15" s="9" t="s">
        <v>1332</v>
      </c>
      <c r="C15" s="11">
        <v>70</v>
      </c>
    </row>
    <row r="16" spans="2:3">
      <c r="B16" s="9" t="s">
        <v>1333</v>
      </c>
      <c r="C16" s="10">
        <v>1592.6</v>
      </c>
    </row>
    <row r="17" spans="2:3">
      <c r="B17" s="9" t="s">
        <v>1334</v>
      </c>
      <c r="C17" s="12">
        <v>366</v>
      </c>
    </row>
    <row r="18" spans="2:3">
      <c r="B18" s="9" t="s">
        <v>1334</v>
      </c>
      <c r="C18" s="12">
        <v>410</v>
      </c>
    </row>
    <row r="19" spans="2:3">
      <c r="B19" s="9" t="s">
        <v>1335</v>
      </c>
      <c r="C19" s="12">
        <v>170</v>
      </c>
    </row>
    <row r="20" spans="2:3">
      <c r="B20" s="9" t="s">
        <v>1336</v>
      </c>
      <c r="C20" s="10">
        <v>80</v>
      </c>
    </row>
    <row r="21" spans="2:3">
      <c r="B21" s="9" t="s">
        <v>1336</v>
      </c>
      <c r="C21" s="10">
        <v>166</v>
      </c>
    </row>
    <row r="22" spans="2:3">
      <c r="B22" s="9" t="s">
        <v>1336</v>
      </c>
      <c r="C22" s="10">
        <v>80</v>
      </c>
    </row>
    <row r="23" spans="2:3">
      <c r="B23" s="9" t="s">
        <v>1337</v>
      </c>
      <c r="C23" s="10">
        <v>84.56</v>
      </c>
    </row>
    <row r="24" spans="2:3">
      <c r="B24" s="9" t="s">
        <v>1338</v>
      </c>
      <c r="C24" s="10">
        <v>18</v>
      </c>
    </row>
    <row r="25" spans="2:3">
      <c r="B25" s="9"/>
      <c r="C25" s="13"/>
    </row>
    <row r="26" spans="2:3">
      <c r="B26" s="14"/>
      <c r="C26" s="13"/>
    </row>
    <row r="27" spans="2:3">
      <c r="B27" s="14"/>
      <c r="C27" s="13"/>
    </row>
    <row r="28" spans="2:3">
      <c r="B28" s="14"/>
      <c r="C28" s="13"/>
    </row>
    <row r="29" spans="2:3">
      <c r="B29" s="14"/>
      <c r="C29" s="13"/>
    </row>
    <row r="30" spans="2:3">
      <c r="B30" s="15"/>
      <c r="C30" s="16"/>
    </row>
    <row r="31" spans="2:3">
      <c r="B31" s="15"/>
      <c r="C31" s="16"/>
    </row>
    <row r="32" spans="2:3">
      <c r="B32" s="15"/>
      <c r="C32" s="16"/>
    </row>
    <row r="33" spans="2:3">
      <c r="B33" s="15"/>
      <c r="C33" s="16"/>
    </row>
    <row r="34" spans="2:3">
      <c r="B34" s="15"/>
      <c r="C34" s="16"/>
    </row>
    <row r="35" spans="2:3">
      <c r="B35" s="5"/>
      <c r="C35" s="5"/>
    </row>
  </sheetData>
  <mergeCells count="1">
    <mergeCell ref="B2:C2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E4" sqref="E4"/>
    </sheetView>
  </sheetViews>
  <sheetFormatPr defaultColWidth="9" defaultRowHeight="13.5" outlineLevelRow="3" outlineLevelCol="1"/>
  <cols>
    <col min="1" max="1" width="39.25" customWidth="1"/>
    <col min="2" max="2" width="39.375" customWidth="1"/>
  </cols>
  <sheetData>
    <row r="1" ht="18.75" spans="1:1">
      <c r="A1" s="1" t="s">
        <v>1339</v>
      </c>
    </row>
    <row r="2" ht="22.5" spans="1:2">
      <c r="A2" s="2" t="s">
        <v>1340</v>
      </c>
      <c r="B2" s="2"/>
    </row>
    <row r="3" spans="2:2">
      <c r="B3" s="3" t="s">
        <v>2</v>
      </c>
    </row>
    <row r="4" ht="246" customHeight="1" spans="1:2">
      <c r="A4" s="4" t="s">
        <v>1341</v>
      </c>
      <c r="B4" s="4"/>
    </row>
  </sheetData>
  <mergeCells count="2">
    <mergeCell ref="A2:B2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一般公共预算收入表</vt:lpstr>
      <vt:lpstr>一般公共预算支出表</vt:lpstr>
      <vt:lpstr>本级一般公共预算支出表</vt:lpstr>
      <vt:lpstr>本级一般公共预算基本支出表</vt:lpstr>
      <vt:lpstr>一般公共预算税收返还和转移支付表</vt:lpstr>
      <vt:lpstr>政府一般债务限额和余额情况表</vt:lpstr>
      <vt:lpstr>一般公共预算三公经费预算</vt:lpstr>
      <vt:lpstr>政府性基金收入表</vt:lpstr>
      <vt:lpstr>政府性基金支出表 </vt:lpstr>
      <vt:lpstr>本级政府性基金支出表</vt:lpstr>
      <vt:lpstr>政府性基金转移支付表</vt:lpstr>
      <vt:lpstr>政府专项债务限额和余额情况表</vt:lpstr>
      <vt:lpstr>国有资本经营预算收入表</vt:lpstr>
      <vt:lpstr>国有资本经营预算支出表 </vt:lpstr>
      <vt:lpstr>本级国有资本经营预算支出表</vt:lpstr>
      <vt:lpstr>对下安排转移支付的应当公开国有资本经营预算转移支付表</vt:lpstr>
      <vt:lpstr>社会保险基金收入表</vt:lpstr>
      <vt:lpstr>社会保险基金支出表</vt:lpstr>
      <vt:lpstr>专项转移支付分项目公开表</vt:lpstr>
      <vt:lpstr>专项转移支付分地区公开表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null,null,预算公开</dc:creator>
  <cp:lastModifiedBy>张铁驹</cp:lastModifiedBy>
  <dcterms:created xsi:type="dcterms:W3CDTF">2017-03-24T01:59:00Z</dcterms:created>
  <dcterms:modified xsi:type="dcterms:W3CDTF">2023-10-24T07:23:48Z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3357B6EE05D74FFB8815F3677B817FEB</vt:lpwstr>
  </property>
</Properties>
</file>