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2" sheetId="2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<sst xmlns="http://schemas.openxmlformats.org/spreadsheetml/2006/main" count="46" uniqueCount="37">
  <si>
    <t>附件：</t>
  </si>
  <si>
    <t xml:space="preserve"> 长治市上党区“十四五”历史遗留矿山
生态修复项目概算核定表</t>
  </si>
  <si>
    <t>序号</t>
  </si>
  <si>
    <t>工程或费用名称</t>
  </si>
  <si>
    <t>单位</t>
  </si>
  <si>
    <t>数量</t>
  </si>
  <si>
    <t>合计（万元）</t>
  </si>
  <si>
    <t>一</t>
  </si>
  <si>
    <t>工程施工费</t>
  </si>
  <si>
    <t>田坎覆土</t>
  </si>
  <si>
    <r>
      <rPr>
        <sz val="14"/>
        <rFont val="仿宋_GB2312"/>
        <charset val="134"/>
      </rPr>
      <t>m</t>
    </r>
    <r>
      <rPr>
        <sz val="14"/>
        <rFont val="宋体"/>
        <charset val="134"/>
      </rPr>
      <t>³</t>
    </r>
  </si>
  <si>
    <t>树穴挖石坑</t>
  </si>
  <si>
    <t>树穴挖土坑（乔木）</t>
  </si>
  <si>
    <t>树穴挖土坑（灌木）</t>
  </si>
  <si>
    <t>废渣平整，堆渣清理</t>
  </si>
  <si>
    <r>
      <rPr>
        <sz val="14"/>
        <rFont val="仿宋_GB2312"/>
        <charset val="134"/>
      </rPr>
      <t>m</t>
    </r>
    <r>
      <rPr>
        <sz val="14"/>
        <rFont val="宋体"/>
        <charset val="134"/>
      </rPr>
      <t>²</t>
    </r>
  </si>
  <si>
    <t>土地平整，边坡清理</t>
  </si>
  <si>
    <t>取土运距 平均运距15km</t>
  </si>
  <si>
    <t>翻耕培肥（精致有机肥）</t>
  </si>
  <si>
    <t>kg</t>
  </si>
  <si>
    <t>复垦为旱地工程施工</t>
  </si>
  <si>
    <t>㎡</t>
  </si>
  <si>
    <t>田埂施工</t>
  </si>
  <si>
    <t>深翻耕施工</t>
  </si>
  <si>
    <t>洒草籽施工</t>
  </si>
  <si>
    <t>灌木移植施工</t>
  </si>
  <si>
    <t>株</t>
  </si>
  <si>
    <t>乔木移植施工</t>
  </si>
  <si>
    <t>二</t>
  </si>
  <si>
    <t>其他费用</t>
  </si>
  <si>
    <t>前期工作费</t>
  </si>
  <si>
    <t>工程监理费</t>
  </si>
  <si>
    <t>竣工验收费</t>
  </si>
  <si>
    <t>业主管理费</t>
  </si>
  <si>
    <t>三</t>
  </si>
  <si>
    <t>预备费</t>
  </si>
  <si>
    <t>投资总额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</si>
</sst>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b/>
      <sz val="22"/>
      <color rgb="FF000000"/>
      <name val="仿宋_GB2312"/>
      <charset val="134"/>
    </font>
    <font>
      <b/>
      <sz val="14"/>
      <color rgb="FF000000"/>
      <name val="仿宋_GB2312"/>
      <charset val="134"/>
    </font>
    <font>
      <b/>
      <sz val="14"/>
      <name val="宋体"/>
      <charset val="134"/>
    </font>
    <font>
      <b/>
      <sz val="14"/>
      <name val="仿宋_GB2312"/>
      <charset val="134"/>
    </font>
    <font>
      <b/>
      <sz val="14"/>
      <name val="仿宋_GB2312"/>
      <charset val="0"/>
    </font>
    <font>
      <sz val="14"/>
      <name val="仿宋_GB2312"/>
      <charset val="134"/>
    </font>
    <font>
      <sz val="14"/>
      <name val="仿宋_GB2312"/>
      <charset val="0"/>
    </font>
    <font>
      <sz val="9.95"/>
      <color rgb="FF000000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等线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6" fillId="20" borderId="4" applyNumberFormat="0" applyAlignment="0" applyProtection="0">
      <alignment vertical="center"/>
    </xf>
    <xf numFmtId="0" fontId="29" fillId="31" borderId="9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0" borderId="0"/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0" fontId="11" fillId="0" borderId="0" xfId="0" applyNumberFormat="1" applyFont="1">
      <alignment vertical="center"/>
    </xf>
    <xf numFmtId="0" fontId="11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zoomScale="78" zoomScaleNormal="78" workbookViewId="0">
      <selection activeCell="H8" sqref="H8"/>
    </sheetView>
  </sheetViews>
  <sheetFormatPr defaultColWidth="9" defaultRowHeight="13.5" outlineLevelCol="4"/>
  <cols>
    <col min="1" max="1" width="8.16666666666667" customWidth="1"/>
    <col min="2" max="2" width="38.4583333333333" customWidth="1"/>
    <col min="3" max="3" width="8.33333333333333" style="3" customWidth="1"/>
    <col min="4" max="4" width="15.5416666666667" customWidth="1"/>
    <col min="5" max="5" width="16.825" customWidth="1"/>
    <col min="6" max="6" width="11.625" customWidth="1"/>
  </cols>
  <sheetData>
    <row r="1" ht="25" customHeight="1" spans="1:3">
      <c r="A1" s="4" t="s">
        <v>0</v>
      </c>
      <c r="B1" s="5"/>
      <c r="C1" s="6"/>
    </row>
    <row r="2" ht="58" customHeight="1" spans="1:5">
      <c r="A2" s="7" t="s">
        <v>1</v>
      </c>
      <c r="B2" s="7"/>
      <c r="C2" s="7"/>
      <c r="D2" s="7"/>
      <c r="E2" s="7"/>
    </row>
    <row r="3" s="1" customFormat="1" ht="33" customHeight="1" spans="1:5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</row>
    <row r="4" s="2" customFormat="1" ht="29" customHeight="1" spans="1:5">
      <c r="A4" s="11" t="s">
        <v>7</v>
      </c>
      <c r="B4" s="11" t="s">
        <v>8</v>
      </c>
      <c r="C4" s="11"/>
      <c r="D4" s="11"/>
      <c r="E4" s="12">
        <v>1302.18</v>
      </c>
    </row>
    <row r="5" s="1" customFormat="1" ht="28" customHeight="1" spans="1:5">
      <c r="A5" s="13">
        <v>1</v>
      </c>
      <c r="B5" s="13" t="s">
        <v>9</v>
      </c>
      <c r="C5" s="13" t="s">
        <v>10</v>
      </c>
      <c r="D5" s="13">
        <v>159958</v>
      </c>
      <c r="E5" s="14">
        <v>101.21</v>
      </c>
    </row>
    <row r="6" s="1" customFormat="1" ht="30" customHeight="1" spans="1:5">
      <c r="A6" s="13">
        <v>2</v>
      </c>
      <c r="B6" s="13" t="s">
        <v>11</v>
      </c>
      <c r="C6" s="13" t="s">
        <v>10</v>
      </c>
      <c r="D6" s="13">
        <v>10290</v>
      </c>
      <c r="E6" s="14">
        <f>587353.2/10000</f>
        <v>58.73532</v>
      </c>
    </row>
    <row r="7" s="1" customFormat="1" ht="29" customHeight="1" spans="1:5">
      <c r="A7" s="13">
        <v>3</v>
      </c>
      <c r="B7" s="13" t="s">
        <v>12</v>
      </c>
      <c r="C7" s="13" t="s">
        <v>10</v>
      </c>
      <c r="D7" s="13">
        <v>6107</v>
      </c>
      <c r="E7" s="14">
        <f>65663.95/10000</f>
        <v>6.566395</v>
      </c>
    </row>
    <row r="8" s="2" customFormat="1" ht="27" customHeight="1" spans="1:5">
      <c r="A8" s="13">
        <v>4</v>
      </c>
      <c r="B8" s="13" t="s">
        <v>13</v>
      </c>
      <c r="C8" s="13" t="s">
        <v>10</v>
      </c>
      <c r="D8" s="13">
        <v>1766</v>
      </c>
      <c r="E8" s="14">
        <f>18988.46/10000</f>
        <v>1.898846</v>
      </c>
    </row>
    <row r="9" s="2" customFormat="1" ht="31" customHeight="1" spans="1:5">
      <c r="A9" s="13">
        <v>5</v>
      </c>
      <c r="B9" s="13" t="s">
        <v>14</v>
      </c>
      <c r="C9" s="13" t="s">
        <v>15</v>
      </c>
      <c r="D9" s="13">
        <v>151788</v>
      </c>
      <c r="E9" s="14">
        <f>223975.19/10000</f>
        <v>22.397519</v>
      </c>
    </row>
    <row r="10" s="2" customFormat="1" ht="30" customHeight="1" spans="1:5">
      <c r="A10" s="13">
        <v>6</v>
      </c>
      <c r="B10" s="13" t="s">
        <v>16</v>
      </c>
      <c r="C10" s="13" t="s">
        <v>15</v>
      </c>
      <c r="D10" s="13">
        <v>67973</v>
      </c>
      <c r="E10" s="14">
        <f>295032.05/10000</f>
        <v>29.503205</v>
      </c>
    </row>
    <row r="11" s="2" customFormat="1" ht="29" customHeight="1" spans="1:5">
      <c r="A11" s="13">
        <v>7</v>
      </c>
      <c r="B11" s="13" t="s">
        <v>17</v>
      </c>
      <c r="C11" s="13" t="s">
        <v>10</v>
      </c>
      <c r="D11" s="13">
        <v>157736.52</v>
      </c>
      <c r="E11" s="14">
        <v>700.761904</v>
      </c>
    </row>
    <row r="12" s="2" customFormat="1" ht="27" customHeight="1" spans="1:5">
      <c r="A12" s="13">
        <v>11</v>
      </c>
      <c r="B12" s="13" t="s">
        <v>18</v>
      </c>
      <c r="C12" s="13" t="s">
        <v>19</v>
      </c>
      <c r="D12" s="13">
        <v>47349</v>
      </c>
      <c r="E12" s="14">
        <f>877339.0908/10000</f>
        <v>87.73390908</v>
      </c>
    </row>
    <row r="13" s="2" customFormat="1" ht="25" customHeight="1" spans="1:5">
      <c r="A13" s="13">
        <v>12</v>
      </c>
      <c r="B13" s="13" t="s">
        <v>20</v>
      </c>
      <c r="C13" s="13" t="s">
        <v>21</v>
      </c>
      <c r="D13" s="13">
        <v>93168</v>
      </c>
      <c r="E13" s="14">
        <f>14207.7278/10000</f>
        <v>1.42077278</v>
      </c>
    </row>
    <row r="14" s="1" customFormat="1" ht="30" customHeight="1" spans="1:5">
      <c r="A14" s="13">
        <v>13</v>
      </c>
      <c r="B14" s="13" t="s">
        <v>22</v>
      </c>
      <c r="C14" s="13" t="s">
        <v>10</v>
      </c>
      <c r="D14" s="13">
        <v>1293</v>
      </c>
      <c r="E14" s="14">
        <f>(31365.1+21541.453)/10000</f>
        <v>5.2906553</v>
      </c>
    </row>
    <row r="15" s="1" customFormat="1" ht="28" customHeight="1" spans="1:5">
      <c r="A15" s="13">
        <v>14</v>
      </c>
      <c r="B15" s="13" t="s">
        <v>23</v>
      </c>
      <c r="C15" s="13" t="s">
        <v>21</v>
      </c>
      <c r="D15" s="13">
        <v>90233</v>
      </c>
      <c r="E15" s="14">
        <f>13760.15/10000</f>
        <v>1.376015</v>
      </c>
    </row>
    <row r="16" s="1" customFormat="1" ht="26" customHeight="1" spans="1:5">
      <c r="A16" s="13">
        <v>15</v>
      </c>
      <c r="B16" s="13" t="s">
        <v>24</v>
      </c>
      <c r="C16" s="13" t="s">
        <v>21</v>
      </c>
      <c r="D16" s="13">
        <v>169406</v>
      </c>
      <c r="E16" s="14">
        <f>24855.4855/10000</f>
        <v>2.48554855</v>
      </c>
    </row>
    <row r="17" s="1" customFormat="1" ht="26" customHeight="1" spans="1:5">
      <c r="A17" s="13">
        <v>16</v>
      </c>
      <c r="B17" s="13" t="s">
        <v>25</v>
      </c>
      <c r="C17" s="13" t="s">
        <v>26</v>
      </c>
      <c r="D17" s="13">
        <v>33998</v>
      </c>
      <c r="E17" s="15">
        <f>(148338.16+847844.93)/10000</f>
        <v>99.618309</v>
      </c>
    </row>
    <row r="18" s="1" customFormat="1" ht="28" customHeight="1" spans="1:5">
      <c r="A18" s="13">
        <v>17</v>
      </c>
      <c r="B18" s="13" t="s">
        <v>27</v>
      </c>
      <c r="C18" s="13" t="s">
        <v>26</v>
      </c>
      <c r="D18" s="13">
        <v>30405</v>
      </c>
      <c r="E18" s="14">
        <f>(266283.35+1447826.74+117680.65)/10000</f>
        <v>183.179074</v>
      </c>
    </row>
    <row r="19" s="2" customFormat="1" ht="24" customHeight="1" spans="1:5">
      <c r="A19" s="11" t="s">
        <v>28</v>
      </c>
      <c r="B19" s="11" t="s">
        <v>29</v>
      </c>
      <c r="C19" s="11"/>
      <c r="D19" s="11"/>
      <c r="E19" s="16">
        <f>E20+E21+E22+E23</f>
        <v>183.26</v>
      </c>
    </row>
    <row r="20" s="1" customFormat="1" ht="29" customHeight="1" spans="1:5">
      <c r="A20" s="13">
        <v>1</v>
      </c>
      <c r="B20" s="13" t="s">
        <v>30</v>
      </c>
      <c r="C20" s="13"/>
      <c r="D20" s="13"/>
      <c r="E20" s="14">
        <v>90.41</v>
      </c>
    </row>
    <row r="21" s="1" customFormat="1" ht="25" customHeight="1" spans="1:5">
      <c r="A21" s="13">
        <v>2</v>
      </c>
      <c r="B21" s="13" t="s">
        <v>31</v>
      </c>
      <c r="C21" s="13"/>
      <c r="D21" s="13"/>
      <c r="E21" s="14">
        <v>24.31</v>
      </c>
    </row>
    <row r="22" s="1" customFormat="1" ht="31" customHeight="1" spans="1:5">
      <c r="A22" s="13">
        <v>3</v>
      </c>
      <c r="B22" s="13" t="s">
        <v>32</v>
      </c>
      <c r="C22" s="13"/>
      <c r="D22" s="13"/>
      <c r="E22" s="14">
        <v>34.7</v>
      </c>
    </row>
    <row r="23" s="1" customFormat="1" ht="31" customHeight="1" spans="1:5">
      <c r="A23" s="13">
        <v>4</v>
      </c>
      <c r="B23" s="13" t="s">
        <v>33</v>
      </c>
      <c r="C23" s="13"/>
      <c r="D23" s="13"/>
      <c r="E23" s="14">
        <v>33.84</v>
      </c>
    </row>
    <row r="24" s="2" customFormat="1" ht="30" customHeight="1" spans="1:5">
      <c r="A24" s="11" t="s">
        <v>34</v>
      </c>
      <c r="B24" s="11" t="s">
        <v>35</v>
      </c>
      <c r="C24" s="11"/>
      <c r="D24" s="11"/>
      <c r="E24" s="16">
        <v>44.56</v>
      </c>
    </row>
    <row r="25" s="2" customFormat="1" ht="29" customHeight="1" spans="1:5">
      <c r="A25" s="11" t="s">
        <v>36</v>
      </c>
      <c r="B25" s="11"/>
      <c r="C25" s="11"/>
      <c r="D25" s="11"/>
      <c r="E25" s="11">
        <v>1530</v>
      </c>
    </row>
    <row r="26" spans="5:5">
      <c r="E26" s="17"/>
    </row>
    <row r="27" spans="5:5">
      <c r="E27" s="18"/>
    </row>
    <row r="28" spans="5:5">
      <c r="E28" s="18"/>
    </row>
    <row r="29" spans="5:5">
      <c r="E29" s="18"/>
    </row>
  </sheetData>
  <mergeCells count="2">
    <mergeCell ref="A2:E2"/>
    <mergeCell ref="A25:B25"/>
  </mergeCells>
  <pageMargins left="0.751388888888889" right="0.751388888888889" top="0.590277777777778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2025-02-17T08:02:53Z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230F7B4B57D946FEAF0E00611E3F05ED_12</vt:lpwstr>
  </property>
</Properties>
</file>