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2" sheetId="2" r:id="rId1"/>
  </sheets>
  <externalReferences>
    <externalReference r:id="rId2"/>
    <externalReference r:id="rId3"/>
  </externalReferences>
  <definedNames>
    <definedName name="_xlnm.Print_Titles" localSheetId="0">Sheet2!$4:$4</definedName>
  </definedNames>
  <calcPr calcId="144525"/>
</workbook>
</file>

<file path=xl/sharedStrings.xml><?xml version="1.0" encoding="utf-8"?>
<sst xmlns="http://schemas.openxmlformats.org/spreadsheetml/2006/main" count="37" uniqueCount="33">
  <si>
    <t>附件：</t>
  </si>
  <si>
    <t xml:space="preserve">  陶清河上党区北呈桥至入河口段防洪能力
提升工程概算核定表</t>
  </si>
  <si>
    <t>单位：万元</t>
  </si>
  <si>
    <t>序号</t>
  </si>
  <si>
    <t>工程名称</t>
  </si>
  <si>
    <t>建筑工程</t>
  </si>
  <si>
    <t>独立费用</t>
  </si>
  <si>
    <t xml:space="preserve">合价
</t>
  </si>
  <si>
    <t>一</t>
  </si>
  <si>
    <t>工程费用</t>
  </si>
  <si>
    <t>（一）</t>
  </si>
  <si>
    <t>堤防工程</t>
  </si>
  <si>
    <t>护岸工程</t>
  </si>
  <si>
    <t>（二）</t>
  </si>
  <si>
    <t>施工临时工程</t>
  </si>
  <si>
    <t>导流工程</t>
  </si>
  <si>
    <t>临时道路</t>
  </si>
  <si>
    <t>施工房屋建筑工程</t>
  </si>
  <si>
    <t>其他施工临时工程</t>
  </si>
  <si>
    <t>二</t>
  </si>
  <si>
    <t>工程建设其他费用</t>
  </si>
  <si>
    <t>建设管理费</t>
  </si>
  <si>
    <t>工程建设监理费</t>
  </si>
  <si>
    <t>科研勘测设计费</t>
  </si>
  <si>
    <t>其他</t>
  </si>
  <si>
    <t>建设征地移民补偿投资</t>
  </si>
  <si>
    <t>（三）</t>
  </si>
  <si>
    <t>环境保护工程投资</t>
  </si>
  <si>
    <t>（四）</t>
  </si>
  <si>
    <t>水土保持工程投资</t>
  </si>
  <si>
    <t>三</t>
  </si>
  <si>
    <t>基本预备费</t>
  </si>
  <si>
    <t>投资总额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</si>
</sst>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##0.00"/>
    <numFmt numFmtId="178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仿宋_GB2312"/>
      <charset val="134"/>
    </font>
    <font>
      <b/>
      <sz val="10"/>
      <color rgb="FF000000"/>
      <name val="仿宋_GB2312"/>
      <charset val="134"/>
    </font>
    <font>
      <b/>
      <sz val="12"/>
      <color rgb="FF00000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color indexed="8"/>
      <name val="宋体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sz val="9.95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28" borderId="12" applyNumberFormat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8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0" fontId="1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WeChat%20Files\wxid_lss1zp6tvhta21\FileStorage\File\2024-11\&#38518;&#28165;&#27827;&#38450;&#27946;&#33021;&#21147;&#25552;&#21319;&#39033;&#30446;(&#24102;&#38142;&#25509;)11.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o0d6rjw03xgi21\FileStorage\File\2024-11\&#38518;&#28165;&#27827;&#38450;&#27946;&#33021;&#21147;&#25552;&#21319;&#39033;&#30446;(&#24102;&#38142;&#25509;)11.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初设可研对比表"/>
      <sheetName val="工程概算总表"/>
      <sheetName val="总概算表"/>
      <sheetName val="建筑工程"/>
      <sheetName val="机电工程"/>
      <sheetName val="金结工程"/>
      <sheetName val="临时工程"/>
      <sheetName val="独立费用"/>
      <sheetName val="独立费计算表"/>
      <sheetName val="建筑单价汇总"/>
      <sheetName val="安装单价汇总"/>
      <sheetName val="主要材料汇总"/>
      <sheetName val="次要材料"/>
      <sheetName val="机械汇总"/>
      <sheetName val="机械计算表"/>
      <sheetName val="主要工程量"/>
      <sheetName val="主要材料量汇总"/>
      <sheetName val="工时数量汇总"/>
      <sheetName val="主要材料运杂"/>
      <sheetName val="主要材料"/>
      <sheetName val="混凝土"/>
      <sheetName val="工程单价表"/>
      <sheetName val="中间单价"/>
      <sheetName val="费率表"/>
      <sheetName val="风电水"/>
      <sheetName val="人工材料汇总表"/>
      <sheetName val="辅助单价"/>
      <sheetName val="人工汇总"/>
      <sheetName val="年度投资"/>
      <sheetName val="分地区投资"/>
      <sheetName val="自采单价计算表"/>
      <sheetName val="自采工序单价分析表"/>
      <sheetName val="投资对比"/>
      <sheetName val="征地移民"/>
      <sheetName val="环境保护"/>
      <sheetName val="水土保持"/>
      <sheetName val="独立费明细"/>
    </sheetNames>
    <sheetDataSet>
      <sheetData sheetId="0"/>
      <sheetData sheetId="1"/>
      <sheetData sheetId="2"/>
      <sheetData sheetId="3"/>
      <sheetData sheetId="4">
        <row r="4">
          <cell r="F4">
            <v>562.758174</v>
          </cell>
        </row>
      </sheetData>
      <sheetData sheetId="5"/>
      <sheetData sheetId="6"/>
      <sheetData sheetId="7"/>
      <sheetData sheetId="8"/>
      <sheetData sheetId="9">
        <row r="4">
          <cell r="E4">
            <v>214161.95</v>
          </cell>
        </row>
        <row r="5">
          <cell r="E5">
            <v>149507.33</v>
          </cell>
        </row>
        <row r="13">
          <cell r="E13">
            <v>445428.54</v>
          </cell>
        </row>
        <row r="24">
          <cell r="E24">
            <v>30594.56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初设可研对比表"/>
      <sheetName val="工程概算总表"/>
      <sheetName val="总概算表"/>
      <sheetName val="建筑工程"/>
      <sheetName val="机电工程"/>
      <sheetName val="金结工程"/>
      <sheetName val="临时工程"/>
      <sheetName val="独立费用"/>
      <sheetName val="独立费计算表"/>
      <sheetName val="建筑单价汇总"/>
      <sheetName val="安装单价汇总"/>
      <sheetName val="主要材料汇总"/>
      <sheetName val="次要材料"/>
      <sheetName val="机械汇总"/>
      <sheetName val="机械计算表"/>
      <sheetName val="主要工程量"/>
      <sheetName val="主要材料量汇总"/>
      <sheetName val="工时数量汇总"/>
      <sheetName val="主要材料运杂"/>
      <sheetName val="主要材料"/>
      <sheetName val="混凝土"/>
      <sheetName val="工程单价表"/>
      <sheetName val="中间单价"/>
      <sheetName val="费率表"/>
      <sheetName val="风电水"/>
      <sheetName val="人工材料汇总表"/>
      <sheetName val="辅助单价"/>
      <sheetName val="人工汇总"/>
      <sheetName val="年度投资"/>
      <sheetName val="分地区投资"/>
      <sheetName val="自采单价计算表"/>
      <sheetName val="自采工序单价分析表"/>
      <sheetName val="投资对比"/>
      <sheetName val="征地移民"/>
      <sheetName val="环境保护"/>
      <sheetName val="水土保持"/>
      <sheetName val="独立费明细"/>
    </sheetNames>
    <sheetDataSet>
      <sheetData sheetId="0"/>
      <sheetData sheetId="1"/>
      <sheetData sheetId="2"/>
      <sheetData sheetId="3"/>
      <sheetData sheetId="4">
        <row r="5">
          <cell r="F5">
            <v>318.552367</v>
          </cell>
        </row>
        <row r="53">
          <cell r="F53">
            <v>244.205807</v>
          </cell>
        </row>
      </sheetData>
      <sheetData sheetId="5"/>
      <sheetData sheetId="6"/>
      <sheetData sheetId="7">
        <row r="5">
          <cell r="F5">
            <v>14.62837</v>
          </cell>
        </row>
        <row r="9">
          <cell r="F9">
            <v>2.962</v>
          </cell>
        </row>
        <row r="10">
          <cell r="F10">
            <v>22.5</v>
          </cell>
        </row>
        <row r="14">
          <cell r="F14">
            <v>9.042728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topLeftCell="A4" workbookViewId="0">
      <selection activeCell="C19" sqref="C19"/>
    </sheetView>
  </sheetViews>
  <sheetFormatPr defaultColWidth="9" defaultRowHeight="13.5" outlineLevelCol="7"/>
  <cols>
    <col min="1" max="1" width="7.375" customWidth="1"/>
    <col min="2" max="2" width="23.875" customWidth="1"/>
    <col min="3" max="3" width="20.25" customWidth="1"/>
    <col min="4" max="4" width="15.75" customWidth="1"/>
    <col min="5" max="5" width="16" style="1" customWidth="1"/>
    <col min="7" max="7" width="23" customWidth="1"/>
    <col min="8" max="8" width="11.625" customWidth="1"/>
  </cols>
  <sheetData>
    <row r="1" ht="27" customHeight="1" spans="1:5">
      <c r="A1" s="2" t="s">
        <v>0</v>
      </c>
      <c r="B1" s="3"/>
      <c r="C1" s="3"/>
      <c r="D1" s="3"/>
      <c r="E1" s="4"/>
    </row>
    <row r="2" ht="64" customHeight="1" spans="1:5">
      <c r="A2" s="5" t="s">
        <v>1</v>
      </c>
      <c r="B2" s="5"/>
      <c r="C2" s="5"/>
      <c r="D2" s="5"/>
      <c r="E2" s="6"/>
    </row>
    <row r="3" ht="20" customHeight="1" spans="1:5">
      <c r="A3" s="7" t="s">
        <v>2</v>
      </c>
      <c r="B3" s="7"/>
      <c r="C3" s="7"/>
      <c r="D3" s="7"/>
      <c r="E3" s="7"/>
    </row>
    <row r="4" ht="27.5" customHeight="1" spans="1:5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</row>
    <row r="5" ht="27.5" customHeight="1" spans="1:5">
      <c r="A5" s="10" t="s">
        <v>8</v>
      </c>
      <c r="B5" s="11" t="s">
        <v>9</v>
      </c>
      <c r="C5" s="12"/>
      <c r="D5" s="13"/>
      <c r="E5" s="12"/>
    </row>
    <row r="6" ht="27.5" customHeight="1" spans="1:5">
      <c r="A6" s="10" t="s">
        <v>10</v>
      </c>
      <c r="B6" s="11" t="s">
        <v>5</v>
      </c>
      <c r="C6" s="14">
        <f>[1]建筑工程!$F$4</f>
        <v>562.758174</v>
      </c>
      <c r="D6" s="13"/>
      <c r="E6" s="12">
        <f>C6</f>
        <v>562.758174</v>
      </c>
    </row>
    <row r="7" ht="27.5" customHeight="1" spans="1:5">
      <c r="A7" s="10">
        <v>1</v>
      </c>
      <c r="B7" s="15" t="s">
        <v>11</v>
      </c>
      <c r="C7" s="16">
        <f>[2]建筑工程!$F$5</f>
        <v>318.552367</v>
      </c>
      <c r="D7" s="13"/>
      <c r="E7" s="12"/>
    </row>
    <row r="8" ht="27.5" customHeight="1" spans="1:5">
      <c r="A8" s="17">
        <v>2</v>
      </c>
      <c r="B8" s="15" t="s">
        <v>12</v>
      </c>
      <c r="C8" s="16">
        <f>[2]建筑工程!$F$53</f>
        <v>244.205807</v>
      </c>
      <c r="D8" s="13"/>
      <c r="E8" s="12"/>
    </row>
    <row r="9" ht="27.5" customHeight="1" spans="1:5">
      <c r="A9" s="10" t="s">
        <v>13</v>
      </c>
      <c r="B9" s="11" t="s">
        <v>14</v>
      </c>
      <c r="C9" s="12">
        <v>49.13</v>
      </c>
      <c r="D9" s="13"/>
      <c r="E9" s="12">
        <f>C9</f>
        <v>49.13</v>
      </c>
    </row>
    <row r="10" ht="27.5" customHeight="1" spans="1:5">
      <c r="A10" s="17">
        <v>1</v>
      </c>
      <c r="B10" s="15" t="s">
        <v>15</v>
      </c>
      <c r="C10" s="16">
        <f>[2]临时工程!$F$5</f>
        <v>14.62837</v>
      </c>
      <c r="D10" s="13"/>
      <c r="E10" s="13"/>
    </row>
    <row r="11" ht="27.5" customHeight="1" spans="1:5">
      <c r="A11" s="17">
        <v>2</v>
      </c>
      <c r="B11" s="15" t="s">
        <v>16</v>
      </c>
      <c r="C11" s="16">
        <f>[2]临时工程!$F$9</f>
        <v>2.962</v>
      </c>
      <c r="D11" s="13"/>
      <c r="E11" s="13"/>
    </row>
    <row r="12" ht="27.5" customHeight="1" spans="1:5">
      <c r="A12" s="17">
        <v>3</v>
      </c>
      <c r="B12" s="15" t="s">
        <v>17</v>
      </c>
      <c r="C12" s="16">
        <f>[2]临时工程!$F$10</f>
        <v>22.5</v>
      </c>
      <c r="D12" s="13"/>
      <c r="E12" s="13"/>
    </row>
    <row r="13" ht="27.5" customHeight="1" spans="1:5">
      <c r="A13" s="17">
        <v>4</v>
      </c>
      <c r="B13" s="15" t="s">
        <v>18</v>
      </c>
      <c r="C13" s="16">
        <f>[2]临时工程!$F$14</f>
        <v>9.042728</v>
      </c>
      <c r="D13" s="13"/>
      <c r="E13" s="13"/>
    </row>
    <row r="14" ht="27.5" customHeight="1" spans="1:5">
      <c r="A14" s="10" t="s">
        <v>19</v>
      </c>
      <c r="B14" s="11" t="s">
        <v>20</v>
      </c>
      <c r="C14" s="10"/>
      <c r="D14" s="12"/>
      <c r="E14" s="12"/>
    </row>
    <row r="15" ht="27.5" customHeight="1" spans="1:5">
      <c r="A15" s="10" t="s">
        <v>10</v>
      </c>
      <c r="B15" s="11" t="s">
        <v>6</v>
      </c>
      <c r="C15" s="10"/>
      <c r="D15" s="12">
        <f>D16+D17+D18+D19</f>
        <v>83.969238</v>
      </c>
      <c r="E15" s="12">
        <f>E16+E17+E18+E19</f>
        <v>83.969238</v>
      </c>
    </row>
    <row r="16" ht="27.5" customHeight="1" spans="1:5">
      <c r="A16" s="17">
        <v>1</v>
      </c>
      <c r="B16" s="15" t="s">
        <v>21</v>
      </c>
      <c r="C16" s="16"/>
      <c r="D16" s="16">
        <f>[1]独立费计算表!$E$4/10000</f>
        <v>21.416195</v>
      </c>
      <c r="E16" s="16">
        <f>[1]独立费计算表!$E$4/10000</f>
        <v>21.416195</v>
      </c>
    </row>
    <row r="17" ht="27.5" customHeight="1" spans="1:8">
      <c r="A17" s="17">
        <v>2</v>
      </c>
      <c r="B17" s="15" t="s">
        <v>22</v>
      </c>
      <c r="C17" s="13"/>
      <c r="D17" s="16">
        <f>[1]独立费计算表!$E$5/10000</f>
        <v>14.950733</v>
      </c>
      <c r="E17" s="16">
        <f>[1]独立费计算表!$E$5/10000</f>
        <v>14.950733</v>
      </c>
      <c r="G17" s="18"/>
      <c r="H17" s="18"/>
    </row>
    <row r="18" ht="27.5" customHeight="1" spans="1:5">
      <c r="A18" s="17">
        <v>3</v>
      </c>
      <c r="B18" s="15" t="s">
        <v>23</v>
      </c>
      <c r="C18" s="13"/>
      <c r="D18" s="16">
        <f>[1]独立费计算表!$E$13/10000</f>
        <v>44.542854</v>
      </c>
      <c r="E18" s="16">
        <f>[1]独立费计算表!$E$13/10000</f>
        <v>44.542854</v>
      </c>
    </row>
    <row r="19" ht="27.5" customHeight="1" spans="1:5">
      <c r="A19" s="17">
        <v>4</v>
      </c>
      <c r="B19" s="15" t="s">
        <v>24</v>
      </c>
      <c r="C19" s="10"/>
      <c r="D19" s="16">
        <f>[1]独立费计算表!$E$24/10000</f>
        <v>3.059456</v>
      </c>
      <c r="E19" s="16">
        <f>[1]独立费计算表!$E$24/10000</f>
        <v>3.059456</v>
      </c>
    </row>
    <row r="20" ht="27.5" customHeight="1" spans="1:5">
      <c r="A20" s="11" t="s">
        <v>13</v>
      </c>
      <c r="B20" s="11" t="s">
        <v>25</v>
      </c>
      <c r="C20" s="10"/>
      <c r="D20" s="14"/>
      <c r="E20" s="14">
        <v>20.2</v>
      </c>
    </row>
    <row r="21" ht="27.5" customHeight="1" spans="1:5">
      <c r="A21" s="11" t="s">
        <v>26</v>
      </c>
      <c r="B21" s="11" t="s">
        <v>27</v>
      </c>
      <c r="C21" s="10"/>
      <c r="D21" s="14"/>
      <c r="E21" s="14">
        <v>16.07</v>
      </c>
    </row>
    <row r="22" ht="27.5" customHeight="1" spans="1:5">
      <c r="A22" s="11" t="s">
        <v>28</v>
      </c>
      <c r="B22" s="11" t="s">
        <v>29</v>
      </c>
      <c r="C22" s="10"/>
      <c r="D22" s="14"/>
      <c r="E22" s="14">
        <v>18.39</v>
      </c>
    </row>
    <row r="23" ht="27.5" customHeight="1" spans="1:5">
      <c r="A23" s="11" t="s">
        <v>30</v>
      </c>
      <c r="B23" s="11" t="s">
        <v>31</v>
      </c>
      <c r="C23" s="19"/>
      <c r="D23" s="20"/>
      <c r="E23" s="21">
        <v>55.67</v>
      </c>
    </row>
    <row r="24" ht="27.5" customHeight="1" spans="1:5">
      <c r="A24" s="22" t="s">
        <v>32</v>
      </c>
      <c r="B24" s="23"/>
      <c r="C24" s="19"/>
      <c r="D24" s="20"/>
      <c r="E24" s="24">
        <v>806.19</v>
      </c>
    </row>
    <row r="25" ht="28.5" customHeight="1" spans="3:5">
      <c r="C25" s="25"/>
      <c r="E25" s="25"/>
    </row>
    <row r="26" ht="61" customHeight="1" spans="5:5">
      <c r="E26" s="25"/>
    </row>
    <row r="27" spans="5:5">
      <c r="E27" s="25"/>
    </row>
    <row r="30" spans="7:7">
      <c r="G30" s="25"/>
    </row>
    <row r="31" spans="7:7">
      <c r="G31" s="25"/>
    </row>
    <row r="32" spans="7:7">
      <c r="G32" s="25"/>
    </row>
    <row r="35" spans="7:7">
      <c r="G35" s="25"/>
    </row>
    <row r="36" spans="7:7">
      <c r="G36" s="25"/>
    </row>
    <row r="37" spans="7:7">
      <c r="G37" s="25"/>
    </row>
    <row r="38" spans="7:7">
      <c r="G38" s="25"/>
    </row>
    <row r="39" spans="7:7">
      <c r="G39" s="26"/>
    </row>
    <row r="40" spans="7:7">
      <c r="G40" s="25"/>
    </row>
    <row r="41" spans="7:7">
      <c r="G41" s="25"/>
    </row>
    <row r="42" spans="7:7">
      <c r="G42" s="25">
        <v>19873.5</v>
      </c>
    </row>
  </sheetData>
  <mergeCells count="5">
    <mergeCell ref="A2:E2"/>
    <mergeCell ref="A3:E3"/>
    <mergeCell ref="C23:D23"/>
    <mergeCell ref="A24:B24"/>
    <mergeCell ref="C24:D24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2024-11-21T07:52:36Z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230F7B4B57D946FEAF0E00611E3F05ED_12</vt:lpwstr>
  </property>
</Properties>
</file>